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katerina\OneDrive\Рабочий стол\ГО\"/>
    </mc:Choice>
  </mc:AlternateContent>
  <bookViews>
    <workbookView xWindow="0" yWindow="0" windowWidth="19200" windowHeight="7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G52" i="1"/>
  <c r="G50" i="1"/>
  <c r="I50" i="1" s="1"/>
  <c r="G51" i="1"/>
  <c r="I51" i="1" s="1"/>
  <c r="I66" i="1"/>
  <c r="G66" i="1"/>
  <c r="G65" i="1"/>
  <c r="I65" i="1" s="1"/>
  <c r="G63" i="1"/>
  <c r="I63" i="1" s="1"/>
  <c r="G64" i="1"/>
  <c r="I64" i="1" s="1"/>
  <c r="G62" i="1"/>
  <c r="I62" i="1" s="1"/>
  <c r="G56" i="1"/>
  <c r="I56" i="1" s="1"/>
  <c r="G55" i="1"/>
  <c r="I55" i="1" s="1"/>
  <c r="G57" i="1"/>
  <c r="I57" i="1" s="1"/>
  <c r="G58" i="1"/>
  <c r="I58" i="1" s="1"/>
  <c r="G59" i="1"/>
  <c r="I59" i="1" s="1"/>
  <c r="G49" i="1"/>
  <c r="I49" i="1" s="1"/>
  <c r="G48" i="1"/>
  <c r="I48" i="1" s="1"/>
  <c r="G43" i="1"/>
  <c r="I43" i="1" s="1"/>
  <c r="G44" i="1"/>
  <c r="I44" i="1" s="1"/>
  <c r="G45" i="1"/>
  <c r="I45" i="1" s="1"/>
  <c r="G46" i="1"/>
  <c r="I46" i="1" s="1"/>
  <c r="G47" i="1"/>
  <c r="I47" i="1" s="1"/>
  <c r="G42" i="1"/>
  <c r="I42" i="1" s="1"/>
  <c r="G39" i="1"/>
  <c r="I39" i="1" s="1"/>
  <c r="G38" i="1"/>
  <c r="I38" i="1" s="1"/>
  <c r="I35" i="1"/>
  <c r="G30" i="1"/>
  <c r="I30" i="1" s="1"/>
  <c r="G31" i="1"/>
  <c r="I31" i="1" s="1"/>
  <c r="G32" i="1"/>
  <c r="I32" i="1" s="1"/>
  <c r="G33" i="1"/>
  <c r="I33" i="1" s="1"/>
  <c r="G34" i="1"/>
  <c r="I34" i="1" s="1"/>
  <c r="G35" i="1"/>
  <c r="G29" i="1"/>
  <c r="I2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19" i="1"/>
  <c r="I19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7" i="1"/>
  <c r="I7" i="1" s="1"/>
  <c r="I26" i="1" s="1"/>
  <c r="I27" i="1" s="1"/>
  <c r="I53" i="1" l="1"/>
  <c r="I67" i="1"/>
  <c r="I60" i="1"/>
  <c r="I36" i="1"/>
  <c r="I40" i="1"/>
  <c r="I69" i="1" l="1"/>
  <c r="I70" i="1" l="1"/>
  <c r="I71" i="1" s="1"/>
</calcChain>
</file>

<file path=xl/sharedStrings.xml><?xml version="1.0" encoding="utf-8"?>
<sst xmlns="http://schemas.openxmlformats.org/spreadsheetml/2006/main" count="162" uniqueCount="122">
  <si>
    <t>Назва проекту</t>
  </si>
  <si>
    <t>Найменування витрат</t>
  </si>
  <si>
    <t>Співфінансування, грн</t>
  </si>
  <si>
    <t>Загальна сума по проекту,
грн.</t>
  </si>
  <si>
    <t>Бюджетні примітки (кожна бюджетна лінія та віднесені до неї витрати мають містити детальний опис)</t>
  </si>
  <si>
    <t>Одиниця виміру</t>
  </si>
  <si>
    <t>Всього, грн</t>
  </si>
  <si>
    <t xml:space="preserve">Витрати за рахунок </t>
  </si>
  <si>
    <t>Міжнародний фестиваль дитячо-юнацької творчості «Країна Мрій»</t>
  </si>
  <si>
    <t>КОШТОРИС</t>
  </si>
  <si>
    <t>Витрати за одиницю, грн</t>
  </si>
  <si>
    <t>№</t>
  </si>
  <si>
    <t>Голова оргкомітету</t>
  </si>
  <si>
    <t xml:space="preserve">Керівник адміністративної групи </t>
  </si>
  <si>
    <t>Помічник керівника адміністративної групи</t>
  </si>
  <si>
    <t xml:space="preserve">Головний режисер </t>
  </si>
  <si>
    <t>Помічник головного режисера</t>
  </si>
  <si>
    <t>Звукорежисер</t>
  </si>
  <si>
    <t>Технічний адміністратор программного забезпечення прямого ефіру OBS studio</t>
  </si>
  <si>
    <t>Спеціаліст з Yutub каналу</t>
  </si>
  <si>
    <t>Спеціаліст з реклами</t>
  </si>
  <si>
    <t>Спеціаліст по чат ботам</t>
  </si>
  <si>
    <t>Ведучий</t>
  </si>
  <si>
    <t xml:space="preserve">Голова журі </t>
  </si>
  <si>
    <t xml:space="preserve">Члени журі </t>
  </si>
  <si>
    <t>Адміністратор закордонних участників</t>
  </si>
  <si>
    <t>Адміністратор українських участників</t>
  </si>
  <si>
    <t>Заробітна плата по проекту</t>
  </si>
  <si>
    <t>Перекладач іноземних мов</t>
  </si>
  <si>
    <t xml:space="preserve">Куратори </t>
  </si>
  <si>
    <t>Період</t>
  </si>
  <si>
    <t>Кількість</t>
  </si>
  <si>
    <t>осіб</t>
  </si>
  <si>
    <t>дні/осіб</t>
  </si>
  <si>
    <t>Нарахування ЕСВ 22%</t>
  </si>
  <si>
    <t>Технічне забезпечення та обладнання щодо забезпечення  онлайн трансляції</t>
  </si>
  <si>
    <t>Програмне забезпечення OBS studio</t>
  </si>
  <si>
    <t>Програмне забезпечення з АПІ</t>
  </si>
  <si>
    <t>Ноутбук</t>
  </si>
  <si>
    <t>Миша для ПК</t>
  </si>
  <si>
    <t>Мікрофон</t>
  </si>
  <si>
    <t>Інші витрати щодо обладнання</t>
  </si>
  <si>
    <t>шт</t>
  </si>
  <si>
    <t>Ноутбук Dell Inspiron G5 5500 (G5500FI58S10D1650TIL-10BL) Black</t>
  </si>
  <si>
    <t>Logitech M185 Wireless Grey (910-002238/910-002235)</t>
  </si>
  <si>
    <t>Микрофон конденсаторный Protech Boya BY-M1 (6971008020809)</t>
  </si>
  <si>
    <t>Беспроводные наушники сенсорные TWS i100 tws Double V 5.0 EDR Bluetooth Plus Pop-up Class LUX Stereo Bass NEW с поддержкой беспроводной зарядки White (0052BS)</t>
  </si>
  <si>
    <t>Закладено на витрати що не враховні бюджетом під час складання</t>
  </si>
  <si>
    <t>Витрати пов'язані з орендою</t>
  </si>
  <si>
    <t>Послуги по використанню приміщення - телестудії для підтримки технічної реалізації онлайн трансляції</t>
  </si>
  <si>
    <t>Використання концертної зали, гримерок, послуги адміністративно-технічної групи для проведення репетицій</t>
  </si>
  <si>
    <t>днів/студія</t>
  </si>
  <si>
    <t xml:space="preserve"> (англійська, німецька, інша за замовленням країни)</t>
  </si>
  <si>
    <t>Навушники</t>
  </si>
  <si>
    <t>радіомікрофони</t>
  </si>
  <si>
    <t>днів/шт</t>
  </si>
  <si>
    <t>Проміжний підсумок закупки обладнання</t>
  </si>
  <si>
    <t>Проміжний підсумок заробітной плати</t>
  </si>
  <si>
    <t>Проміжний підсумок пов'язаний з орендою</t>
  </si>
  <si>
    <t>I</t>
  </si>
  <si>
    <t>II</t>
  </si>
  <si>
    <t>III</t>
  </si>
  <si>
    <t>IV</t>
  </si>
  <si>
    <t>Послуги з винагороди участників фестівалю</t>
  </si>
  <si>
    <t>Створення фото дизайну диплому переможця з виначенням зайнятого місця та печатки, для розміщення на власних строніка веб-сайту, соціальних мереж або друку</t>
  </si>
  <si>
    <t>Розробка дизайну Дипломів переможця, першого та другого місяці</t>
  </si>
  <si>
    <t>Статуетка для переможців з танцю</t>
  </si>
  <si>
    <t>Статуетка для переможців з вокалу</t>
  </si>
  <si>
    <t>Статуєтка для перможців музичного інструменту</t>
  </si>
  <si>
    <t>Статуетка для переможців з творчості</t>
  </si>
  <si>
    <t>на кожну номінацію (для участників України)</t>
  </si>
  <si>
    <t>Розробка дизайну 3Д кубку переможця</t>
  </si>
  <si>
    <t>Проміжний підсумок пов'язаний з винагородою переможця</t>
  </si>
  <si>
    <t>Створення фото дизайну Статуетки в ЗД (тобто може крутитися) переможця з виначенням зайнятого місця тдля розміщення на власних строніка веб-сайту, соціальних мереж або друку</t>
  </si>
  <si>
    <t>V</t>
  </si>
  <si>
    <t>Медалі</t>
  </si>
  <si>
    <t>металеві, за кожну номінацію (для участників України) для малих, середніх та великих колективів</t>
  </si>
  <si>
    <t>Кубок</t>
  </si>
  <si>
    <t>Для участників Танцю, з емблемою до дню міжнародного шанування танцю</t>
  </si>
  <si>
    <t>Послуги з розміщення та розповсюдження інформаційного продукту</t>
  </si>
  <si>
    <t>Розміщення медіа реклами в соціальних мережах</t>
  </si>
  <si>
    <t>Розміщення афіш на сайті festportal</t>
  </si>
  <si>
    <t>Сторення власної сторінки в Інтернет</t>
  </si>
  <si>
    <t>Замовлення інформаційних медіа реклам</t>
  </si>
  <si>
    <t>Розміщення реклами на месенджерах</t>
  </si>
  <si>
    <t>днів/об'яв</t>
  </si>
  <si>
    <t>місяць/об'яв</t>
  </si>
  <si>
    <t>fasebook, instagramm, youtube</t>
  </si>
  <si>
    <t>Розміщення інформації, банеру, умови участі</t>
  </si>
  <si>
    <t xml:space="preserve">Створення веб-сайту Країна Мрій, покупка домену </t>
  </si>
  <si>
    <t>Діджітел студія з медіа-реклами</t>
  </si>
  <si>
    <t>Vaber, Telegramm</t>
  </si>
  <si>
    <t>Проміжний підсумок з рекламних витрат</t>
  </si>
  <si>
    <t>VI</t>
  </si>
  <si>
    <t>Кейтеринг технічного персоналу</t>
  </si>
  <si>
    <t>Сніданок</t>
  </si>
  <si>
    <t>Обід</t>
  </si>
  <si>
    <t>Вечеря</t>
  </si>
  <si>
    <t>23.05.2019 -29.05.2019</t>
  </si>
  <si>
    <t>днів/осіб</t>
  </si>
  <si>
    <t>Вода</t>
  </si>
  <si>
    <t>Провідний Інженер-програміст</t>
  </si>
  <si>
    <t xml:space="preserve">Помічник в роботі з URL силками </t>
  </si>
  <si>
    <t>Днів/бутиль</t>
  </si>
  <si>
    <t>Негазована вода в пластиковій тарі 19 л (бутулірована), помпа</t>
  </si>
  <si>
    <t>Стаканчики однаразові</t>
  </si>
  <si>
    <t>упаковка</t>
  </si>
  <si>
    <t>50 шт. в упаковці</t>
  </si>
  <si>
    <t>Проміжний підсумок витрат з кейтерингу</t>
  </si>
  <si>
    <t>Відсоток обов'язкового резерву 20%</t>
  </si>
  <si>
    <t>VII</t>
  </si>
  <si>
    <t>VIII</t>
  </si>
  <si>
    <t>IX</t>
  </si>
  <si>
    <t>Всього витрат</t>
  </si>
  <si>
    <t>М’яка іграшка «Країна Мрій» Дизайн</t>
  </si>
  <si>
    <t xml:space="preserve">М’яка іграшка «Країна Мрій» </t>
  </si>
  <si>
    <t>Розробка дизайну Іграшки для молодших участників від 4 до 6 років</t>
  </si>
  <si>
    <t>Замовлення пошиву</t>
  </si>
  <si>
    <t>Відправлення подарунків колективам</t>
  </si>
  <si>
    <t>Послуги транспортування Нової пошти в межах України</t>
  </si>
  <si>
    <t>Разом витрат по проекту</t>
  </si>
  <si>
    <t xml:space="preserve"> Один мільйон дев'ятсот п'ятдесят дві тисячі тристо двадцять дев'ять  грн., 00 коп. (1952329,00 грн.00 коп.) без ПДВ.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</si>
</sst>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&quot;$&quot;#,##0"/>
    <numFmt numFmtId="165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44" fontId="4" fillId="2" borderId="12" xfId="1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2" xfId="2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0" xfId="0" applyBorder="1" applyAlignment="1"/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/>
    <xf numFmtId="0" fontId="0" fillId="0" borderId="10" xfId="0" applyBorder="1" applyAlignment="1">
      <alignment vertical="top"/>
    </xf>
    <xf numFmtId="0" fontId="4" fillId="2" borderId="8" xfId="1" applyFont="1" applyFill="1" applyBorder="1" applyAlignment="1">
      <alignment horizontal="center" vertical="center" wrapText="1"/>
    </xf>
  </cellXfs>
  <cellStyles count="3">
    <cellStyle name="Currency 3" xfId="2"/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2" workbookViewId="0">
      <selection activeCell="F44" sqref="F44"/>
    </sheetView>
  </sheetViews>
  <sheetFormatPr defaultRowHeight="14.5" x14ac:dyDescent="0.35"/>
  <cols>
    <col min="1" max="1" width="4.81640625" style="21" customWidth="1"/>
    <col min="2" max="2" width="39.1796875" style="23" customWidth="1"/>
    <col min="3" max="3" width="8.08984375" style="20" customWidth="1"/>
    <col min="4" max="4" width="10" style="20" customWidth="1"/>
    <col min="5" max="5" width="11.08984375" style="20" customWidth="1"/>
    <col min="6" max="6" width="17.54296875" style="20" customWidth="1"/>
    <col min="7" max="8" width="12.54296875" style="20" customWidth="1"/>
    <col min="9" max="9" width="14.81640625" style="20" customWidth="1"/>
    <col min="10" max="10" width="36.81640625" style="23" customWidth="1"/>
  </cols>
  <sheetData>
    <row r="1" spans="1:10" x14ac:dyDescent="0.35">
      <c r="F1" s="45" t="s">
        <v>9</v>
      </c>
    </row>
    <row r="2" spans="1:10" x14ac:dyDescent="0.35">
      <c r="B2" s="23" t="s">
        <v>0</v>
      </c>
      <c r="D2" s="46" t="s">
        <v>8</v>
      </c>
      <c r="E2" s="46"/>
      <c r="F2" s="46"/>
      <c r="G2" s="46"/>
      <c r="H2" s="46"/>
      <c r="I2" s="46"/>
    </row>
    <row r="3" spans="1:10" ht="15" thickBot="1" x14ac:dyDescent="0.4"/>
    <row r="4" spans="1:10" ht="14.5" customHeight="1" x14ac:dyDescent="0.35">
      <c r="A4" s="58" t="s">
        <v>11</v>
      </c>
      <c r="B4" s="32" t="s">
        <v>1</v>
      </c>
      <c r="C4" s="8" t="s">
        <v>7</v>
      </c>
      <c r="D4" s="1"/>
      <c r="E4" s="1"/>
      <c r="F4" s="1"/>
      <c r="G4" s="2"/>
      <c r="H4" s="3" t="s">
        <v>2</v>
      </c>
      <c r="I4" s="4" t="s">
        <v>3</v>
      </c>
      <c r="J4" s="49" t="s">
        <v>4</v>
      </c>
    </row>
    <row r="5" spans="1:10" ht="26" x14ac:dyDescent="0.35">
      <c r="A5" s="58"/>
      <c r="B5" s="33"/>
      <c r="C5" s="7" t="s">
        <v>30</v>
      </c>
      <c r="D5" s="9" t="s">
        <v>31</v>
      </c>
      <c r="E5" s="10" t="s">
        <v>5</v>
      </c>
      <c r="F5" s="11" t="s">
        <v>10</v>
      </c>
      <c r="G5" s="12" t="s">
        <v>6</v>
      </c>
      <c r="H5" s="13"/>
      <c r="I5" s="14"/>
      <c r="J5" s="50"/>
    </row>
    <row r="6" spans="1:10" x14ac:dyDescent="0.35">
      <c r="A6" s="31" t="s">
        <v>59</v>
      </c>
      <c r="B6" s="15" t="s">
        <v>27</v>
      </c>
      <c r="C6" s="16"/>
      <c r="D6" s="16"/>
      <c r="E6" s="16"/>
      <c r="F6" s="16"/>
      <c r="G6" s="16"/>
      <c r="H6" s="16"/>
      <c r="I6" s="16"/>
      <c r="J6" s="17"/>
    </row>
    <row r="7" spans="1:10" x14ac:dyDescent="0.35">
      <c r="A7" s="22">
        <v>1</v>
      </c>
      <c r="B7" s="25" t="s">
        <v>12</v>
      </c>
      <c r="C7" s="24"/>
      <c r="D7" s="24">
        <v>1</v>
      </c>
      <c r="E7" s="24" t="s">
        <v>32</v>
      </c>
      <c r="F7" s="6">
        <v>45000</v>
      </c>
      <c r="G7" s="24">
        <f>F7*D7</f>
        <v>45000</v>
      </c>
      <c r="H7" s="24">
        <v>0</v>
      </c>
      <c r="I7" s="24">
        <f>G7+H7</f>
        <v>45000</v>
      </c>
      <c r="J7" s="25"/>
    </row>
    <row r="8" spans="1:10" x14ac:dyDescent="0.35">
      <c r="A8" s="22">
        <v>2</v>
      </c>
      <c r="B8" s="25" t="s">
        <v>13</v>
      </c>
      <c r="C8" s="24"/>
      <c r="D8" s="24">
        <v>1</v>
      </c>
      <c r="E8" s="24" t="s">
        <v>32</v>
      </c>
      <c r="F8" s="6">
        <v>30000</v>
      </c>
      <c r="G8" s="24">
        <f t="shared" ref="G8:G18" si="0">F8*D8</f>
        <v>30000</v>
      </c>
      <c r="H8" s="24">
        <v>0</v>
      </c>
      <c r="I8" s="24">
        <f t="shared" ref="I8:I25" si="1">G8+H8</f>
        <v>30000</v>
      </c>
      <c r="J8" s="25"/>
    </row>
    <row r="9" spans="1:10" ht="15.5" customHeight="1" x14ac:dyDescent="0.35">
      <c r="A9" s="22">
        <v>3</v>
      </c>
      <c r="B9" s="25" t="s">
        <v>14</v>
      </c>
      <c r="C9" s="24"/>
      <c r="D9" s="24">
        <v>1</v>
      </c>
      <c r="E9" s="24" t="s">
        <v>32</v>
      </c>
      <c r="F9" s="6">
        <v>10000</v>
      </c>
      <c r="G9" s="24">
        <f t="shared" si="0"/>
        <v>10000</v>
      </c>
      <c r="H9" s="24">
        <v>0</v>
      </c>
      <c r="I9" s="24">
        <f t="shared" si="1"/>
        <v>10000</v>
      </c>
      <c r="J9" s="25"/>
    </row>
    <row r="10" spans="1:10" x14ac:dyDescent="0.35">
      <c r="A10" s="22">
        <v>4</v>
      </c>
      <c r="B10" s="25" t="s">
        <v>15</v>
      </c>
      <c r="C10" s="24"/>
      <c r="D10" s="24">
        <v>1</v>
      </c>
      <c r="E10" s="24" t="s">
        <v>32</v>
      </c>
      <c r="F10" s="6">
        <v>10000</v>
      </c>
      <c r="G10" s="24">
        <f t="shared" si="0"/>
        <v>10000</v>
      </c>
      <c r="H10" s="24">
        <v>0</v>
      </c>
      <c r="I10" s="24">
        <f t="shared" si="1"/>
        <v>10000</v>
      </c>
      <c r="J10" s="25"/>
    </row>
    <row r="11" spans="1:10" x14ac:dyDescent="0.35">
      <c r="A11" s="22">
        <v>5</v>
      </c>
      <c r="B11" s="25" t="s">
        <v>16</v>
      </c>
      <c r="C11" s="24"/>
      <c r="D11" s="24">
        <v>1</v>
      </c>
      <c r="E11" s="24" t="s">
        <v>32</v>
      </c>
      <c r="F11" s="6">
        <v>5000</v>
      </c>
      <c r="G11" s="24">
        <f t="shared" si="0"/>
        <v>5000</v>
      </c>
      <c r="H11" s="24">
        <v>0</v>
      </c>
      <c r="I11" s="24">
        <f t="shared" si="1"/>
        <v>5000</v>
      </c>
      <c r="J11" s="25"/>
    </row>
    <row r="12" spans="1:10" x14ac:dyDescent="0.35">
      <c r="A12" s="22">
        <v>6</v>
      </c>
      <c r="B12" s="25" t="s">
        <v>17</v>
      </c>
      <c r="C12" s="24"/>
      <c r="D12" s="24">
        <v>1</v>
      </c>
      <c r="E12" s="24" t="s">
        <v>32</v>
      </c>
      <c r="F12" s="6">
        <v>15000</v>
      </c>
      <c r="G12" s="24">
        <f t="shared" si="0"/>
        <v>15000</v>
      </c>
      <c r="H12" s="24">
        <v>0</v>
      </c>
      <c r="I12" s="24">
        <f t="shared" si="1"/>
        <v>15000</v>
      </c>
      <c r="J12" s="25"/>
    </row>
    <row r="13" spans="1:10" x14ac:dyDescent="0.35">
      <c r="A13" s="22">
        <v>7</v>
      </c>
      <c r="B13" s="25" t="s">
        <v>101</v>
      </c>
      <c r="C13" s="24"/>
      <c r="D13" s="24">
        <v>1</v>
      </c>
      <c r="E13" s="24" t="s">
        <v>32</v>
      </c>
      <c r="F13" s="6">
        <v>20000</v>
      </c>
      <c r="G13" s="24">
        <f t="shared" si="0"/>
        <v>20000</v>
      </c>
      <c r="H13" s="24">
        <v>0</v>
      </c>
      <c r="I13" s="24">
        <f t="shared" si="1"/>
        <v>20000</v>
      </c>
      <c r="J13" s="25"/>
    </row>
    <row r="14" spans="1:10" x14ac:dyDescent="0.35">
      <c r="A14" s="22">
        <v>8</v>
      </c>
      <c r="B14" s="25" t="s">
        <v>102</v>
      </c>
      <c r="C14" s="24"/>
      <c r="D14" s="24">
        <v>1</v>
      </c>
      <c r="E14" s="24" t="s">
        <v>32</v>
      </c>
      <c r="F14" s="6">
        <v>6000</v>
      </c>
      <c r="G14" s="24">
        <f t="shared" si="0"/>
        <v>6000</v>
      </c>
      <c r="H14" s="24">
        <v>0</v>
      </c>
      <c r="I14" s="24">
        <f t="shared" si="1"/>
        <v>6000</v>
      </c>
      <c r="J14" s="25"/>
    </row>
    <row r="15" spans="1:10" ht="29" x14ac:dyDescent="0.35">
      <c r="A15" s="22">
        <v>9</v>
      </c>
      <c r="B15" s="25" t="s">
        <v>18</v>
      </c>
      <c r="C15" s="24"/>
      <c r="D15" s="24">
        <v>1</v>
      </c>
      <c r="E15" s="24" t="s">
        <v>32</v>
      </c>
      <c r="F15" s="6">
        <v>20000</v>
      </c>
      <c r="G15" s="24">
        <f t="shared" si="0"/>
        <v>20000</v>
      </c>
      <c r="H15" s="24">
        <v>0</v>
      </c>
      <c r="I15" s="24">
        <f t="shared" si="1"/>
        <v>20000</v>
      </c>
      <c r="J15" s="25"/>
    </row>
    <row r="16" spans="1:10" x14ac:dyDescent="0.35">
      <c r="A16" s="22">
        <v>10</v>
      </c>
      <c r="B16" s="25" t="s">
        <v>19</v>
      </c>
      <c r="C16" s="24"/>
      <c r="D16" s="24">
        <v>1</v>
      </c>
      <c r="E16" s="24" t="s">
        <v>32</v>
      </c>
      <c r="F16" s="6">
        <v>10000</v>
      </c>
      <c r="G16" s="24">
        <f t="shared" si="0"/>
        <v>10000</v>
      </c>
      <c r="H16" s="24">
        <v>0</v>
      </c>
      <c r="I16" s="24">
        <f t="shared" si="1"/>
        <v>10000</v>
      </c>
      <c r="J16" s="25"/>
    </row>
    <row r="17" spans="1:10" x14ac:dyDescent="0.35">
      <c r="A17" s="22">
        <v>11</v>
      </c>
      <c r="B17" s="25" t="s">
        <v>20</v>
      </c>
      <c r="C17" s="24"/>
      <c r="D17" s="24">
        <v>1</v>
      </c>
      <c r="E17" s="24" t="s">
        <v>32</v>
      </c>
      <c r="F17" s="6">
        <v>15000</v>
      </c>
      <c r="G17" s="24">
        <f t="shared" si="0"/>
        <v>15000</v>
      </c>
      <c r="H17" s="24">
        <v>0</v>
      </c>
      <c r="I17" s="24">
        <f t="shared" si="1"/>
        <v>15000</v>
      </c>
      <c r="J17" s="25"/>
    </row>
    <row r="18" spans="1:10" x14ac:dyDescent="0.35">
      <c r="A18" s="22">
        <v>12</v>
      </c>
      <c r="B18" s="25" t="s">
        <v>21</v>
      </c>
      <c r="C18" s="24"/>
      <c r="D18" s="24">
        <v>1</v>
      </c>
      <c r="E18" s="24" t="s">
        <v>32</v>
      </c>
      <c r="F18" s="6">
        <v>25000</v>
      </c>
      <c r="G18" s="24">
        <f t="shared" si="0"/>
        <v>25000</v>
      </c>
      <c r="H18" s="24">
        <v>0</v>
      </c>
      <c r="I18" s="24">
        <f t="shared" si="1"/>
        <v>25000</v>
      </c>
      <c r="J18" s="25"/>
    </row>
    <row r="19" spans="1:10" x14ac:dyDescent="0.35">
      <c r="A19" s="22">
        <v>13</v>
      </c>
      <c r="B19" s="25" t="s">
        <v>29</v>
      </c>
      <c r="C19" s="22">
        <v>10</v>
      </c>
      <c r="D19" s="22">
        <v>10</v>
      </c>
      <c r="E19" s="22" t="s">
        <v>33</v>
      </c>
      <c r="F19" s="6">
        <v>500</v>
      </c>
      <c r="G19" s="24">
        <f>F19*D19*C19</f>
        <v>50000</v>
      </c>
      <c r="H19" s="24">
        <v>0</v>
      </c>
      <c r="I19" s="24">
        <f t="shared" si="1"/>
        <v>50000</v>
      </c>
      <c r="J19" s="25"/>
    </row>
    <row r="20" spans="1:10" x14ac:dyDescent="0.35">
      <c r="A20" s="22">
        <v>14</v>
      </c>
      <c r="B20" s="25" t="s">
        <v>25</v>
      </c>
      <c r="C20" s="22">
        <v>10</v>
      </c>
      <c r="D20" s="22">
        <v>10</v>
      </c>
      <c r="E20" s="22" t="s">
        <v>33</v>
      </c>
      <c r="F20" s="6">
        <v>500</v>
      </c>
      <c r="G20" s="24">
        <f t="shared" ref="G20:G25" si="2">F20*D20*C20</f>
        <v>50000</v>
      </c>
      <c r="H20" s="24">
        <v>0</v>
      </c>
      <c r="I20" s="24">
        <f t="shared" si="1"/>
        <v>50000</v>
      </c>
      <c r="J20" s="25"/>
    </row>
    <row r="21" spans="1:10" x14ac:dyDescent="0.35">
      <c r="A21" s="22">
        <v>15</v>
      </c>
      <c r="B21" s="25" t="s">
        <v>26</v>
      </c>
      <c r="C21" s="22">
        <v>10</v>
      </c>
      <c r="D21" s="22">
        <v>10</v>
      </c>
      <c r="E21" s="22" t="s">
        <v>33</v>
      </c>
      <c r="F21" s="6">
        <v>500</v>
      </c>
      <c r="G21" s="24">
        <f t="shared" si="2"/>
        <v>50000</v>
      </c>
      <c r="H21" s="24">
        <v>0</v>
      </c>
      <c r="I21" s="24">
        <f t="shared" si="1"/>
        <v>50000</v>
      </c>
      <c r="J21" s="25"/>
    </row>
    <row r="22" spans="1:10" x14ac:dyDescent="0.35">
      <c r="A22" s="22">
        <v>16</v>
      </c>
      <c r="B22" s="25" t="s">
        <v>28</v>
      </c>
      <c r="C22" s="22">
        <v>15</v>
      </c>
      <c r="D22" s="22">
        <v>3</v>
      </c>
      <c r="E22" s="22" t="s">
        <v>33</v>
      </c>
      <c r="F22" s="6">
        <v>500</v>
      </c>
      <c r="G22" s="24">
        <f t="shared" si="2"/>
        <v>22500</v>
      </c>
      <c r="H22" s="24">
        <v>0</v>
      </c>
      <c r="I22" s="24">
        <f t="shared" si="1"/>
        <v>22500</v>
      </c>
    </row>
    <row r="23" spans="1:10" x14ac:dyDescent="0.35">
      <c r="A23" s="22">
        <v>17</v>
      </c>
      <c r="B23" s="34" t="s">
        <v>22</v>
      </c>
      <c r="C23" s="22">
        <v>5</v>
      </c>
      <c r="D23" s="22">
        <v>1</v>
      </c>
      <c r="E23" s="22" t="s">
        <v>33</v>
      </c>
      <c r="F23" s="6">
        <v>3500</v>
      </c>
      <c r="G23" s="24">
        <f t="shared" si="2"/>
        <v>17500</v>
      </c>
      <c r="H23" s="24">
        <v>0</v>
      </c>
      <c r="I23" s="24">
        <f t="shared" si="1"/>
        <v>17500</v>
      </c>
      <c r="J23" s="25"/>
    </row>
    <row r="24" spans="1:10" ht="29" x14ac:dyDescent="0.35">
      <c r="A24" s="22">
        <v>18</v>
      </c>
      <c r="B24" s="25" t="s">
        <v>23</v>
      </c>
      <c r="C24" s="30">
        <v>3</v>
      </c>
      <c r="D24" s="22">
        <v>1</v>
      </c>
      <c r="E24" s="22" t="s">
        <v>33</v>
      </c>
      <c r="F24" s="6">
        <v>5000</v>
      </c>
      <c r="G24" s="24">
        <f t="shared" si="2"/>
        <v>15000</v>
      </c>
      <c r="H24" s="24">
        <v>0</v>
      </c>
      <c r="I24" s="24">
        <f t="shared" si="1"/>
        <v>15000</v>
      </c>
      <c r="J24" s="25" t="s">
        <v>52</v>
      </c>
    </row>
    <row r="25" spans="1:10" x14ac:dyDescent="0.35">
      <c r="A25" s="22">
        <v>19</v>
      </c>
      <c r="B25" s="25" t="s">
        <v>24</v>
      </c>
      <c r="C25" s="30">
        <v>3</v>
      </c>
      <c r="D25" s="22">
        <v>10</v>
      </c>
      <c r="E25" s="22" t="s">
        <v>33</v>
      </c>
      <c r="F25" s="6">
        <v>3000</v>
      </c>
      <c r="G25" s="24">
        <f t="shared" si="2"/>
        <v>90000</v>
      </c>
      <c r="H25" s="24">
        <v>0</v>
      </c>
      <c r="I25" s="24">
        <f t="shared" si="1"/>
        <v>90000</v>
      </c>
      <c r="J25" s="25"/>
    </row>
    <row r="26" spans="1:10" x14ac:dyDescent="0.35">
      <c r="A26" s="26">
        <v>20</v>
      </c>
      <c r="B26" s="35" t="s">
        <v>34</v>
      </c>
      <c r="C26" s="24"/>
      <c r="D26" s="24"/>
      <c r="E26" s="24"/>
      <c r="F26" s="24"/>
      <c r="G26" s="24"/>
      <c r="H26" s="24"/>
      <c r="I26" s="47">
        <f>(SUM(I7:I25))*0.22</f>
        <v>111320</v>
      </c>
    </row>
    <row r="27" spans="1:10" x14ac:dyDescent="0.35">
      <c r="A27" s="22">
        <v>21</v>
      </c>
      <c r="B27" s="36" t="s">
        <v>57</v>
      </c>
      <c r="C27" s="24"/>
      <c r="D27" s="24"/>
      <c r="E27" s="24"/>
      <c r="F27" s="24"/>
      <c r="G27" s="24"/>
      <c r="H27" s="24"/>
      <c r="I27" s="48">
        <f>SUM(I7:I26)</f>
        <v>617320</v>
      </c>
    </row>
    <row r="28" spans="1:10" ht="17.5" customHeight="1" x14ac:dyDescent="0.35">
      <c r="A28" s="31" t="s">
        <v>60</v>
      </c>
      <c r="B28" s="19" t="s">
        <v>35</v>
      </c>
      <c r="C28" s="19"/>
      <c r="D28" s="19"/>
      <c r="E28" s="19"/>
      <c r="F28" s="19"/>
      <c r="G28" s="19"/>
      <c r="H28" s="19"/>
      <c r="I28" s="19"/>
      <c r="J28" s="25"/>
    </row>
    <row r="29" spans="1:10" x14ac:dyDescent="0.35">
      <c r="A29" s="26">
        <v>1</v>
      </c>
      <c r="B29" s="37" t="s">
        <v>36</v>
      </c>
      <c r="C29" s="24"/>
      <c r="D29" s="22">
        <v>1</v>
      </c>
      <c r="E29" s="24" t="s">
        <v>42</v>
      </c>
      <c r="F29" s="6">
        <v>0</v>
      </c>
      <c r="G29" s="24">
        <f>D29*F29</f>
        <v>0</v>
      </c>
      <c r="H29" s="24">
        <v>0</v>
      </c>
      <c r="I29" s="24">
        <f>G29+H29</f>
        <v>0</v>
      </c>
      <c r="J29" s="25"/>
    </row>
    <row r="30" spans="1:10" x14ac:dyDescent="0.35">
      <c r="A30" s="26">
        <v>2</v>
      </c>
      <c r="B30" s="37" t="s">
        <v>37</v>
      </c>
      <c r="C30" s="24"/>
      <c r="D30" s="22">
        <v>1</v>
      </c>
      <c r="E30" s="24" t="s">
        <v>42</v>
      </c>
      <c r="F30" s="6">
        <v>0</v>
      </c>
      <c r="G30" s="24">
        <f t="shared" ref="G30:G35" si="3">D30*F30</f>
        <v>0</v>
      </c>
      <c r="H30" s="24">
        <v>0</v>
      </c>
      <c r="I30" s="24">
        <f t="shared" ref="I30:I35" si="4">G30+H30</f>
        <v>0</v>
      </c>
      <c r="J30" s="25"/>
    </row>
    <row r="31" spans="1:10" ht="29" x14ac:dyDescent="0.35">
      <c r="A31" s="26">
        <v>3</v>
      </c>
      <c r="B31" s="37" t="s">
        <v>38</v>
      </c>
      <c r="C31" s="24"/>
      <c r="D31" s="22">
        <v>3</v>
      </c>
      <c r="E31" s="24" t="s">
        <v>42</v>
      </c>
      <c r="F31" s="6">
        <v>3000</v>
      </c>
      <c r="G31" s="24">
        <f t="shared" si="3"/>
        <v>9000</v>
      </c>
      <c r="H31" s="24">
        <v>0</v>
      </c>
      <c r="I31" s="24">
        <f t="shared" si="4"/>
        <v>9000</v>
      </c>
      <c r="J31" s="25" t="s">
        <v>43</v>
      </c>
    </row>
    <row r="32" spans="1:10" ht="29" x14ac:dyDescent="0.35">
      <c r="A32" s="26">
        <v>4</v>
      </c>
      <c r="B32" s="37" t="s">
        <v>39</v>
      </c>
      <c r="C32" s="24"/>
      <c r="D32" s="22">
        <v>3</v>
      </c>
      <c r="E32" s="24" t="s">
        <v>42</v>
      </c>
      <c r="F32" s="6">
        <v>539</v>
      </c>
      <c r="G32" s="24">
        <f t="shared" si="3"/>
        <v>1617</v>
      </c>
      <c r="H32" s="24">
        <v>0</v>
      </c>
      <c r="I32" s="24">
        <f t="shared" si="4"/>
        <v>1617</v>
      </c>
      <c r="J32" s="25" t="s">
        <v>44</v>
      </c>
    </row>
    <row r="33" spans="1:10" ht="29" x14ac:dyDescent="0.35">
      <c r="A33" s="26">
        <v>5</v>
      </c>
      <c r="B33" s="37" t="s">
        <v>40</v>
      </c>
      <c r="C33" s="24"/>
      <c r="D33" s="22">
        <v>3</v>
      </c>
      <c r="E33" s="24" t="s">
        <v>42</v>
      </c>
      <c r="F33" s="6">
        <v>549</v>
      </c>
      <c r="G33" s="24">
        <f t="shared" si="3"/>
        <v>1647</v>
      </c>
      <c r="H33" s="24">
        <v>0</v>
      </c>
      <c r="I33" s="24">
        <f t="shared" si="4"/>
        <v>1647</v>
      </c>
      <c r="J33" s="25" t="s">
        <v>45</v>
      </c>
    </row>
    <row r="34" spans="1:10" ht="72.5" x14ac:dyDescent="0.35">
      <c r="A34" s="26">
        <v>6</v>
      </c>
      <c r="B34" s="38" t="s">
        <v>53</v>
      </c>
      <c r="C34" s="24"/>
      <c r="D34" s="22">
        <v>2</v>
      </c>
      <c r="E34" s="24" t="s">
        <v>42</v>
      </c>
      <c r="F34" s="6">
        <v>949</v>
      </c>
      <c r="G34" s="24">
        <f t="shared" si="3"/>
        <v>1898</v>
      </c>
      <c r="H34" s="24">
        <v>0</v>
      </c>
      <c r="I34" s="24">
        <f t="shared" si="4"/>
        <v>1898</v>
      </c>
      <c r="J34" s="25" t="s">
        <v>46</v>
      </c>
    </row>
    <row r="35" spans="1:10" ht="29" x14ac:dyDescent="0.35">
      <c r="A35" s="26">
        <v>7</v>
      </c>
      <c r="B35" s="37" t="s">
        <v>41</v>
      </c>
      <c r="C35" s="24"/>
      <c r="D35" s="22">
        <v>1</v>
      </c>
      <c r="E35" s="24" t="s">
        <v>42</v>
      </c>
      <c r="F35" s="6">
        <v>10000</v>
      </c>
      <c r="G35" s="24">
        <f t="shared" si="3"/>
        <v>10000</v>
      </c>
      <c r="H35" s="24">
        <v>0</v>
      </c>
      <c r="I35" s="24">
        <f t="shared" si="4"/>
        <v>10000</v>
      </c>
      <c r="J35" s="25" t="s">
        <v>47</v>
      </c>
    </row>
    <row r="36" spans="1:10" x14ac:dyDescent="0.35">
      <c r="A36" s="29">
        <v>8</v>
      </c>
      <c r="B36" s="36" t="s">
        <v>56</v>
      </c>
      <c r="C36" s="24"/>
      <c r="D36" s="24"/>
      <c r="E36" s="24"/>
      <c r="F36" s="24"/>
      <c r="G36" s="24"/>
      <c r="H36" s="24"/>
      <c r="I36" s="28">
        <f>SUM(I29:I35)</f>
        <v>24162</v>
      </c>
      <c r="J36" s="25"/>
    </row>
    <row r="37" spans="1:10" x14ac:dyDescent="0.35">
      <c r="A37" s="43" t="s">
        <v>61</v>
      </c>
      <c r="B37" s="39" t="s">
        <v>48</v>
      </c>
    </row>
    <row r="38" spans="1:10" s="20" customFormat="1" ht="58" x14ac:dyDescent="0.35">
      <c r="A38" s="22">
        <v>1</v>
      </c>
      <c r="B38" s="25" t="s">
        <v>49</v>
      </c>
      <c r="C38" s="24">
        <v>10</v>
      </c>
      <c r="D38" s="26">
        <v>1</v>
      </c>
      <c r="E38" s="24" t="s">
        <v>51</v>
      </c>
      <c r="F38" s="27">
        <v>5000</v>
      </c>
      <c r="G38" s="24">
        <f>F38*D38*C38</f>
        <v>50000</v>
      </c>
      <c r="H38" s="24"/>
      <c r="I38" s="24">
        <f>H38+G38</f>
        <v>50000</v>
      </c>
      <c r="J38" s="25" t="s">
        <v>50</v>
      </c>
    </row>
    <row r="39" spans="1:10" s="5" customFormat="1" x14ac:dyDescent="0.35">
      <c r="A39" s="26">
        <v>2</v>
      </c>
      <c r="B39" s="40" t="s">
        <v>54</v>
      </c>
      <c r="C39" s="24"/>
      <c r="D39" s="24">
        <v>2</v>
      </c>
      <c r="E39" s="24" t="s">
        <v>55</v>
      </c>
      <c r="F39" s="24">
        <v>950</v>
      </c>
      <c r="G39" s="24">
        <f>F39*D39</f>
        <v>1900</v>
      </c>
      <c r="H39" s="24"/>
      <c r="I39" s="24">
        <f>H39+G39</f>
        <v>1900</v>
      </c>
      <c r="J39" s="25"/>
    </row>
    <row r="40" spans="1:10" ht="17.5" customHeight="1" x14ac:dyDescent="0.35">
      <c r="A40" s="26">
        <v>3</v>
      </c>
      <c r="B40" s="41" t="s">
        <v>58</v>
      </c>
      <c r="C40" s="24"/>
      <c r="D40" s="24"/>
      <c r="E40" s="24"/>
      <c r="F40" s="24"/>
      <c r="G40" s="24"/>
      <c r="H40" s="24"/>
      <c r="I40" s="48">
        <f>SUM(I38:I39)</f>
        <v>51900</v>
      </c>
      <c r="J40" s="25"/>
    </row>
    <row r="41" spans="1:10" ht="19" customHeight="1" x14ac:dyDescent="0.35">
      <c r="A41" s="43" t="s">
        <v>62</v>
      </c>
      <c r="B41" s="44" t="s">
        <v>63</v>
      </c>
      <c r="C41" s="44"/>
      <c r="D41" s="44"/>
      <c r="E41" s="44"/>
      <c r="F41" s="44"/>
      <c r="G41" s="44"/>
      <c r="H41" s="44"/>
      <c r="I41" s="44"/>
      <c r="J41" s="44"/>
    </row>
    <row r="42" spans="1:10" ht="72.5" x14ac:dyDescent="0.35">
      <c r="A42" s="22">
        <v>1</v>
      </c>
      <c r="B42" s="25" t="s">
        <v>65</v>
      </c>
      <c r="C42" s="24"/>
      <c r="D42" s="24">
        <v>3</v>
      </c>
      <c r="E42" s="24" t="s">
        <v>42</v>
      </c>
      <c r="F42" s="24">
        <v>3000</v>
      </c>
      <c r="G42" s="24">
        <f>F42*D42</f>
        <v>9000</v>
      </c>
      <c r="H42" s="24">
        <v>0</v>
      </c>
      <c r="I42" s="24">
        <f>G42+H42</f>
        <v>9000</v>
      </c>
      <c r="J42" s="25" t="s">
        <v>64</v>
      </c>
    </row>
    <row r="43" spans="1:10" ht="72.5" x14ac:dyDescent="0.35">
      <c r="A43" s="22"/>
      <c r="B43" s="25" t="s">
        <v>71</v>
      </c>
      <c r="C43" s="24"/>
      <c r="D43" s="24">
        <v>1</v>
      </c>
      <c r="E43" s="24" t="s">
        <v>42</v>
      </c>
      <c r="F43" s="24">
        <v>5000</v>
      </c>
      <c r="G43" s="24">
        <f t="shared" ref="G43:G50" si="5">F43*D43</f>
        <v>5000</v>
      </c>
      <c r="H43" s="24">
        <v>0</v>
      </c>
      <c r="I43" s="24">
        <f t="shared" ref="I43:I50" si="6">G43+H43</f>
        <v>5000</v>
      </c>
      <c r="J43" s="25" t="s">
        <v>73</v>
      </c>
    </row>
    <row r="44" spans="1:10" ht="29" x14ac:dyDescent="0.35">
      <c r="A44" s="22">
        <v>2</v>
      </c>
      <c r="B44" s="25" t="s">
        <v>66</v>
      </c>
      <c r="C44" s="24"/>
      <c r="D44" s="24">
        <v>10</v>
      </c>
      <c r="E44" s="24" t="s">
        <v>42</v>
      </c>
      <c r="F44" s="24">
        <v>400</v>
      </c>
      <c r="G44" s="24">
        <f t="shared" si="5"/>
        <v>4000</v>
      </c>
      <c r="H44" s="24">
        <v>0</v>
      </c>
      <c r="I44" s="24">
        <f t="shared" si="6"/>
        <v>4000</v>
      </c>
      <c r="J44" s="25" t="s">
        <v>70</v>
      </c>
    </row>
    <row r="45" spans="1:10" ht="29" x14ac:dyDescent="0.35">
      <c r="A45" s="22">
        <v>3</v>
      </c>
      <c r="B45" s="25" t="s">
        <v>67</v>
      </c>
      <c r="C45" s="24"/>
      <c r="D45" s="24">
        <v>10</v>
      </c>
      <c r="E45" s="24" t="s">
        <v>42</v>
      </c>
      <c r="F45" s="24">
        <v>500</v>
      </c>
      <c r="G45" s="24">
        <f t="shared" si="5"/>
        <v>5000</v>
      </c>
      <c r="H45" s="24">
        <v>0</v>
      </c>
      <c r="I45" s="24">
        <f t="shared" si="6"/>
        <v>5000</v>
      </c>
      <c r="J45" s="25" t="s">
        <v>70</v>
      </c>
    </row>
    <row r="46" spans="1:10" ht="29" x14ac:dyDescent="0.35">
      <c r="A46" s="22">
        <v>4</v>
      </c>
      <c r="B46" s="25" t="s">
        <v>68</v>
      </c>
      <c r="C46" s="24"/>
      <c r="D46" s="24">
        <v>10</v>
      </c>
      <c r="E46" s="24" t="s">
        <v>42</v>
      </c>
      <c r="F46" s="24">
        <v>450</v>
      </c>
      <c r="G46" s="24">
        <f t="shared" si="5"/>
        <v>4500</v>
      </c>
      <c r="H46" s="24">
        <v>0</v>
      </c>
      <c r="I46" s="24">
        <f t="shared" si="6"/>
        <v>4500</v>
      </c>
      <c r="J46" s="25" t="s">
        <v>70</v>
      </c>
    </row>
    <row r="47" spans="1:10" ht="29" x14ac:dyDescent="0.35">
      <c r="A47" s="22">
        <v>5</v>
      </c>
      <c r="B47" s="25" t="s">
        <v>69</v>
      </c>
      <c r="C47" s="24"/>
      <c r="D47" s="24">
        <v>10</v>
      </c>
      <c r="E47" s="24" t="s">
        <v>42</v>
      </c>
      <c r="F47" s="24">
        <v>360</v>
      </c>
      <c r="G47" s="24">
        <f t="shared" si="5"/>
        <v>3600</v>
      </c>
      <c r="H47" s="24">
        <v>0</v>
      </c>
      <c r="I47" s="24">
        <f t="shared" si="6"/>
        <v>3600</v>
      </c>
      <c r="J47" s="25" t="s">
        <v>70</v>
      </c>
    </row>
    <row r="48" spans="1:10" ht="43.5" x14ac:dyDescent="0.35">
      <c r="A48" s="22">
        <v>6</v>
      </c>
      <c r="B48" s="25" t="s">
        <v>75</v>
      </c>
      <c r="C48" s="24"/>
      <c r="D48" s="24">
        <v>500</v>
      </c>
      <c r="E48" s="24" t="s">
        <v>42</v>
      </c>
      <c r="F48" s="24">
        <v>25</v>
      </c>
      <c r="G48" s="24">
        <f t="shared" si="5"/>
        <v>12500</v>
      </c>
      <c r="H48" s="24">
        <v>0</v>
      </c>
      <c r="I48" s="24">
        <f t="shared" si="6"/>
        <v>12500</v>
      </c>
      <c r="J48" s="25" t="s">
        <v>76</v>
      </c>
    </row>
    <row r="49" spans="1:10" ht="29" x14ac:dyDescent="0.35">
      <c r="A49" s="22">
        <v>7</v>
      </c>
      <c r="B49" s="25" t="s">
        <v>77</v>
      </c>
      <c r="C49" s="24"/>
      <c r="D49" s="24">
        <v>1</v>
      </c>
      <c r="E49" s="24" t="s">
        <v>42</v>
      </c>
      <c r="F49" s="24">
        <v>1518</v>
      </c>
      <c r="G49" s="24">
        <f t="shared" si="5"/>
        <v>1518</v>
      </c>
      <c r="H49" s="24">
        <v>0</v>
      </c>
      <c r="I49" s="24">
        <f t="shared" si="6"/>
        <v>1518</v>
      </c>
      <c r="J49" s="25" t="s">
        <v>78</v>
      </c>
    </row>
    <row r="50" spans="1:10" ht="29" x14ac:dyDescent="0.35">
      <c r="A50" s="22">
        <v>8</v>
      </c>
      <c r="B50" s="25" t="s">
        <v>114</v>
      </c>
      <c r="C50" s="24"/>
      <c r="D50" s="24">
        <v>1</v>
      </c>
      <c r="E50" s="24"/>
      <c r="F50" s="24">
        <v>5000</v>
      </c>
      <c r="G50" s="24">
        <f t="shared" si="5"/>
        <v>5000</v>
      </c>
      <c r="H50" s="24">
        <v>0</v>
      </c>
      <c r="I50" s="24">
        <f t="shared" si="6"/>
        <v>5000</v>
      </c>
      <c r="J50" s="25" t="s">
        <v>116</v>
      </c>
    </row>
    <row r="51" spans="1:10" x14ac:dyDescent="0.35">
      <c r="A51" s="22">
        <v>9</v>
      </c>
      <c r="B51" s="25" t="s">
        <v>115</v>
      </c>
      <c r="C51" s="24"/>
      <c r="D51" s="24">
        <v>300</v>
      </c>
      <c r="E51" s="24" t="s">
        <v>42</v>
      </c>
      <c r="F51" s="24">
        <v>150</v>
      </c>
      <c r="G51" s="24">
        <f>F51*D51</f>
        <v>45000</v>
      </c>
      <c r="H51" s="24">
        <v>0</v>
      </c>
      <c r="I51" s="24">
        <f>G51+H51</f>
        <v>45000</v>
      </c>
      <c r="J51" s="25" t="s">
        <v>117</v>
      </c>
    </row>
    <row r="52" spans="1:10" ht="29" x14ac:dyDescent="0.35">
      <c r="A52" s="21">
        <v>10</v>
      </c>
      <c r="B52" s="23" t="s">
        <v>118</v>
      </c>
      <c r="D52" s="20">
        <v>500</v>
      </c>
      <c r="F52" s="20">
        <v>75</v>
      </c>
      <c r="G52" s="20">
        <f>F52*D52</f>
        <v>37500</v>
      </c>
      <c r="H52" s="20">
        <v>0</v>
      </c>
      <c r="I52" s="20">
        <f>G52+H52</f>
        <v>37500</v>
      </c>
      <c r="J52" s="23" t="s">
        <v>119</v>
      </c>
    </row>
    <row r="53" spans="1:10" ht="29" x14ac:dyDescent="0.35">
      <c r="A53" s="22">
        <v>11</v>
      </c>
      <c r="B53" s="41" t="s">
        <v>72</v>
      </c>
      <c r="C53" s="24"/>
      <c r="D53" s="24"/>
      <c r="E53" s="24"/>
      <c r="F53" s="24"/>
      <c r="G53" s="24"/>
      <c r="H53" s="24"/>
      <c r="I53" s="28">
        <f>SUM(I42:I52)</f>
        <v>132618</v>
      </c>
      <c r="J53" s="25" t="s">
        <v>70</v>
      </c>
    </row>
    <row r="54" spans="1:10" ht="29" x14ac:dyDescent="0.35">
      <c r="A54" s="43" t="s">
        <v>74</v>
      </c>
      <c r="B54" s="42" t="s">
        <v>79</v>
      </c>
    </row>
    <row r="55" spans="1:10" ht="14.5" customHeight="1" x14ac:dyDescent="0.35">
      <c r="A55" s="21">
        <v>1</v>
      </c>
      <c r="B55" s="51" t="s">
        <v>80</v>
      </c>
      <c r="C55" s="24">
        <v>30</v>
      </c>
      <c r="D55" s="24">
        <v>10</v>
      </c>
      <c r="E55" s="24" t="s">
        <v>85</v>
      </c>
      <c r="F55" s="24">
        <v>2000</v>
      </c>
      <c r="G55" s="24">
        <f>F55*D55*C55</f>
        <v>600000</v>
      </c>
      <c r="H55" s="24">
        <v>0</v>
      </c>
      <c r="I55" s="24">
        <f t="shared" ref="I55" si="7">G55+H55</f>
        <v>600000</v>
      </c>
      <c r="J55" s="18" t="s">
        <v>87</v>
      </c>
    </row>
    <row r="56" spans="1:10" ht="29" x14ac:dyDescent="0.35">
      <c r="A56" s="21">
        <v>2</v>
      </c>
      <c r="B56" s="52" t="s">
        <v>81</v>
      </c>
      <c r="C56" s="24">
        <v>3</v>
      </c>
      <c r="D56" s="24">
        <v>1</v>
      </c>
      <c r="E56" s="24" t="s">
        <v>86</v>
      </c>
      <c r="F56" s="24">
        <v>750</v>
      </c>
      <c r="G56" s="24">
        <f>F56*D56*C56</f>
        <v>2250</v>
      </c>
      <c r="H56" s="24">
        <v>0</v>
      </c>
      <c r="I56" s="24">
        <f>G56+H56</f>
        <v>2250</v>
      </c>
      <c r="J56" s="25" t="s">
        <v>88</v>
      </c>
    </row>
    <row r="57" spans="1:10" ht="29" x14ac:dyDescent="0.35">
      <c r="A57" s="21">
        <v>3</v>
      </c>
      <c r="B57" s="51" t="s">
        <v>82</v>
      </c>
      <c r="C57" s="24"/>
      <c r="D57" s="24">
        <v>1</v>
      </c>
      <c r="E57" s="24"/>
      <c r="F57" s="24">
        <v>120000</v>
      </c>
      <c r="G57" s="24">
        <f t="shared" ref="G57:G59" si="8">F57*D57</f>
        <v>120000</v>
      </c>
      <c r="H57" s="24">
        <v>0</v>
      </c>
      <c r="I57" s="24">
        <f t="shared" ref="I57:I59" si="9">G57+H57</f>
        <v>120000</v>
      </c>
      <c r="J57" s="25" t="s">
        <v>89</v>
      </c>
    </row>
    <row r="58" spans="1:10" x14ac:dyDescent="0.35">
      <c r="A58" s="21">
        <v>4</v>
      </c>
      <c r="B58" s="51" t="s">
        <v>83</v>
      </c>
      <c r="C58" s="24"/>
      <c r="D58" s="24">
        <v>1</v>
      </c>
      <c r="E58" s="24"/>
      <c r="F58" s="24">
        <v>25000</v>
      </c>
      <c r="G58" s="24">
        <f t="shared" si="8"/>
        <v>25000</v>
      </c>
      <c r="H58" s="24">
        <v>0</v>
      </c>
      <c r="I58" s="24">
        <f t="shared" si="9"/>
        <v>25000</v>
      </c>
      <c r="J58" s="25" t="s">
        <v>90</v>
      </c>
    </row>
    <row r="59" spans="1:10" x14ac:dyDescent="0.35">
      <c r="A59" s="21">
        <v>5</v>
      </c>
      <c r="B59" s="53" t="s">
        <v>84</v>
      </c>
      <c r="C59" s="54"/>
      <c r="D59" s="54">
        <v>2</v>
      </c>
      <c r="E59" s="54"/>
      <c r="F59" s="54">
        <v>20000</v>
      </c>
      <c r="G59" s="54">
        <f t="shared" si="8"/>
        <v>40000</v>
      </c>
      <c r="H59" s="54">
        <v>0</v>
      </c>
      <c r="I59" s="54">
        <f t="shared" si="9"/>
        <v>40000</v>
      </c>
      <c r="J59" s="23" t="s">
        <v>91</v>
      </c>
    </row>
    <row r="60" spans="1:10" x14ac:dyDescent="0.35">
      <c r="A60" s="22">
        <v>6</v>
      </c>
      <c r="B60" s="25" t="s">
        <v>92</v>
      </c>
      <c r="C60" s="24"/>
      <c r="D60" s="24"/>
      <c r="E60" s="24"/>
      <c r="F60" s="24"/>
      <c r="G60" s="24"/>
      <c r="H60" s="24"/>
      <c r="I60" s="48">
        <f>SUM(I55:I59)</f>
        <v>787250</v>
      </c>
      <c r="J60" s="25"/>
    </row>
    <row r="61" spans="1:10" x14ac:dyDescent="0.35">
      <c r="A61" s="31" t="s">
        <v>93</v>
      </c>
      <c r="B61" s="41" t="s">
        <v>94</v>
      </c>
      <c r="C61" s="24"/>
      <c r="D61" s="24"/>
      <c r="E61" s="24"/>
      <c r="F61" s="24"/>
      <c r="G61" s="24"/>
      <c r="H61" s="24"/>
      <c r="I61" s="24"/>
      <c r="J61" s="25"/>
    </row>
    <row r="62" spans="1:10" x14ac:dyDescent="0.35">
      <c r="A62" s="26">
        <v>1</v>
      </c>
      <c r="B62" s="56" t="s">
        <v>95</v>
      </c>
      <c r="C62" s="24">
        <v>7</v>
      </c>
      <c r="D62" s="24">
        <v>5</v>
      </c>
      <c r="E62" s="24" t="s">
        <v>99</v>
      </c>
      <c r="F62" s="24">
        <v>95</v>
      </c>
      <c r="G62" s="24">
        <f>F62*D62*C62</f>
        <v>3325</v>
      </c>
      <c r="H62" s="24">
        <v>0</v>
      </c>
      <c r="I62" s="24">
        <f t="shared" ref="I62" si="10">G62+H62</f>
        <v>3325</v>
      </c>
      <c r="J62" s="57" t="s">
        <v>98</v>
      </c>
    </row>
    <row r="63" spans="1:10" x14ac:dyDescent="0.35">
      <c r="A63" s="26">
        <v>2</v>
      </c>
      <c r="B63" s="55" t="s">
        <v>96</v>
      </c>
      <c r="C63" s="24">
        <v>7</v>
      </c>
      <c r="D63" s="24">
        <v>5</v>
      </c>
      <c r="E63" s="24" t="s">
        <v>99</v>
      </c>
      <c r="F63" s="24">
        <v>130</v>
      </c>
      <c r="G63" s="24">
        <f t="shared" ref="G63:G64" si="11">F63*D63*C63</f>
        <v>4550</v>
      </c>
      <c r="H63" s="24">
        <v>0</v>
      </c>
      <c r="I63" s="24">
        <f t="shared" ref="I63:I64" si="12">G63+H63</f>
        <v>4550</v>
      </c>
      <c r="J63" s="57" t="s">
        <v>98</v>
      </c>
    </row>
    <row r="64" spans="1:10" x14ac:dyDescent="0.35">
      <c r="A64" s="26">
        <v>3</v>
      </c>
      <c r="B64" s="55" t="s">
        <v>97</v>
      </c>
      <c r="C64" s="24">
        <v>7</v>
      </c>
      <c r="D64" s="24">
        <v>5</v>
      </c>
      <c r="E64" s="24" t="s">
        <v>99</v>
      </c>
      <c r="F64" s="24">
        <v>90</v>
      </c>
      <c r="G64" s="24">
        <f t="shared" si="11"/>
        <v>3150</v>
      </c>
      <c r="H64" s="24">
        <v>0</v>
      </c>
      <c r="I64" s="24">
        <f t="shared" si="12"/>
        <v>3150</v>
      </c>
      <c r="J64" s="57" t="s">
        <v>98</v>
      </c>
    </row>
    <row r="65" spans="1:10" ht="29" x14ac:dyDescent="0.35">
      <c r="A65" s="26">
        <v>4</v>
      </c>
      <c r="B65" s="25" t="s">
        <v>100</v>
      </c>
      <c r="C65" s="24">
        <v>7</v>
      </c>
      <c r="D65" s="24">
        <v>4</v>
      </c>
      <c r="E65" s="24" t="s">
        <v>103</v>
      </c>
      <c r="F65" s="24">
        <v>92</v>
      </c>
      <c r="G65" s="24">
        <f t="shared" ref="G65:G66" si="13">F65*D65*C65</f>
        <v>2576</v>
      </c>
      <c r="H65" s="24">
        <v>0</v>
      </c>
      <c r="I65" s="24">
        <f t="shared" ref="I65:I66" si="14">G65+H65</f>
        <v>2576</v>
      </c>
      <c r="J65" s="25" t="s">
        <v>104</v>
      </c>
    </row>
    <row r="66" spans="1:10" x14ac:dyDescent="0.35">
      <c r="A66" s="26">
        <v>5</v>
      </c>
      <c r="B66" s="25" t="s">
        <v>105</v>
      </c>
      <c r="C66" s="24">
        <v>3</v>
      </c>
      <c r="D66" s="24">
        <v>1</v>
      </c>
      <c r="E66" s="24" t="s">
        <v>106</v>
      </c>
      <c r="F66" s="24">
        <v>30</v>
      </c>
      <c r="G66" s="24">
        <f t="shared" si="13"/>
        <v>90</v>
      </c>
      <c r="H66" s="24">
        <v>0</v>
      </c>
      <c r="I66" s="24">
        <f t="shared" si="14"/>
        <v>90</v>
      </c>
      <c r="J66" s="25" t="s">
        <v>107</v>
      </c>
    </row>
    <row r="67" spans="1:10" x14ac:dyDescent="0.35">
      <c r="A67" s="26">
        <v>6</v>
      </c>
      <c r="B67" s="41" t="s">
        <v>108</v>
      </c>
      <c r="C67" s="24"/>
      <c r="D67" s="24"/>
      <c r="E67" s="24"/>
      <c r="F67" s="24"/>
      <c r="G67" s="24"/>
      <c r="H67" s="24"/>
      <c r="I67" s="48">
        <f>SUM(I62:I66)</f>
        <v>13691</v>
      </c>
      <c r="J67" s="25"/>
    </row>
    <row r="68" spans="1:10" x14ac:dyDescent="0.35">
      <c r="A68" s="26"/>
      <c r="B68" s="41"/>
      <c r="C68" s="24"/>
      <c r="D68" s="24"/>
      <c r="E68" s="24"/>
      <c r="F68" s="24"/>
      <c r="G68" s="24"/>
      <c r="H68" s="24"/>
      <c r="I68" s="48"/>
      <c r="J68" s="25"/>
    </row>
    <row r="69" spans="1:10" x14ac:dyDescent="0.35">
      <c r="A69" s="22" t="s">
        <v>110</v>
      </c>
      <c r="B69" s="41" t="s">
        <v>113</v>
      </c>
      <c r="C69" s="24"/>
      <c r="D69" s="24"/>
      <c r="E69" s="24"/>
      <c r="F69" s="24"/>
      <c r="G69" s="24"/>
      <c r="H69" s="24"/>
      <c r="I69" s="48">
        <f>I27+I36+I40+I53+I60+I67</f>
        <v>1626941</v>
      </c>
      <c r="J69" s="25"/>
    </row>
    <row r="70" spans="1:10" x14ac:dyDescent="0.35">
      <c r="A70" s="22" t="s">
        <v>111</v>
      </c>
      <c r="B70" s="41" t="s">
        <v>109</v>
      </c>
      <c r="C70" s="24"/>
      <c r="D70" s="24"/>
      <c r="E70" s="24"/>
      <c r="F70" s="24"/>
      <c r="G70" s="24"/>
      <c r="H70" s="24"/>
      <c r="I70" s="48">
        <f>I69*0.2</f>
        <v>325388.2</v>
      </c>
      <c r="J70" s="25"/>
    </row>
    <row r="71" spans="1:10" ht="43.5" x14ac:dyDescent="0.35">
      <c r="A71" s="22" t="s">
        <v>112</v>
      </c>
      <c r="B71" s="41" t="s">
        <v>120</v>
      </c>
      <c r="C71" s="24"/>
      <c r="D71" s="24"/>
      <c r="E71" s="24"/>
      <c r="F71" s="24"/>
      <c r="G71" s="24"/>
      <c r="H71" s="24"/>
      <c r="I71" s="48">
        <f>I69+I70</f>
        <v>1952329.2</v>
      </c>
      <c r="J71" s="25" t="s">
        <v>121</v>
      </c>
    </row>
  </sheetData>
  <mergeCells count="10">
    <mergeCell ref="B6:J6"/>
    <mergeCell ref="B28:I28"/>
    <mergeCell ref="B41:J41"/>
    <mergeCell ref="D2:I2"/>
    <mergeCell ref="A4:A5"/>
    <mergeCell ref="B4:B5"/>
    <mergeCell ref="C4:G4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Yekaterina</dc:creator>
  <cp:lastModifiedBy>Yekaterina</cp:lastModifiedBy>
  <dcterms:created xsi:type="dcterms:W3CDTF">2021-05-27T09:14:21Z</dcterms:created>
  <dcterms:modified xsi:type="dcterms:W3CDTF">2021-05-27T17:48:12Z</dcterms:modified>
</cp:coreProperties>
</file>