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<sst xmlns="http://schemas.openxmlformats.org/spreadsheetml/2006/main" count="94" uniqueCount="82">
  <si>
    <t>Початковий бюджет</t>
  </si>
  <si>
    <t>#</t>
  </si>
  <si>
    <t>Тип витрат</t>
  </si>
  <si>
    <t>Одиниця</t>
  </si>
  <si>
    <t>Вартість одиниці</t>
  </si>
  <si>
    <t>Кількість одиниць</t>
  </si>
  <si>
    <t>Загальна вартість</t>
  </si>
  <si>
    <t>Витрати для онлайн-комунікації Проєкту</t>
  </si>
  <si>
    <t>1.1</t>
  </si>
  <si>
    <t>Реєстрація домену та підтримка роботи сайту</t>
  </si>
  <si>
    <t>Річна підписка</t>
  </si>
  <si>
    <t>1.2</t>
  </si>
  <si>
    <t>Комунікаційна платформа (Zoom)</t>
  </si>
  <si>
    <t>1.3</t>
  </si>
  <si>
    <t>Сервіс для масової розсилки електронних листів</t>
  </si>
  <si>
    <t>1.4</t>
  </si>
  <si>
    <t>Таргетована реклама</t>
  </si>
  <si>
    <t>День</t>
  </si>
  <si>
    <t>1.5</t>
  </si>
  <si>
    <t>Графічний редактор Canva</t>
  </si>
  <si>
    <t>1.6</t>
  </si>
  <si>
    <t>Doodle Premium для призначення часу</t>
  </si>
  <si>
    <t>1.7</t>
  </si>
  <si>
    <t>Режисер трансляції</t>
  </si>
  <si>
    <t>Робочий день 1 працівника</t>
  </si>
  <si>
    <t>Проміжна сума</t>
  </si>
  <si>
    <t>2</t>
  </si>
  <si>
    <t>Технічне забезпечення трансляції заходу</t>
  </si>
  <si>
    <t>2.1</t>
  </si>
  <si>
    <t>Nikon D850+штатив</t>
  </si>
  <si>
    <t>Оренда одиниці на день</t>
  </si>
  <si>
    <t>2.2</t>
  </si>
  <si>
    <t>Конвертер лінійного аудіосигналу</t>
  </si>
  <si>
    <t>2.3</t>
  </si>
  <si>
    <t xml:space="preserve">Петличний мікрофон </t>
  </si>
  <si>
    <t>2.4</t>
  </si>
  <si>
    <t>Відеомікшер Atem Blackmagic studio hd</t>
  </si>
  <si>
    <t>2.5</t>
  </si>
  <si>
    <t xml:space="preserve">Світлові прибори, потужність 200 W </t>
  </si>
  <si>
    <t>2.6</t>
  </si>
  <si>
    <t xml:space="preserve">Карти відеозахвату </t>
  </si>
  <si>
    <t>2.7</t>
  </si>
  <si>
    <t>Екран Sony 55``</t>
  </si>
  <si>
    <t>2.8</t>
  </si>
  <si>
    <t>Акустична система JBL PRX 635</t>
  </si>
  <si>
    <t>2.9</t>
  </si>
  <si>
    <t>Мікшерний пульт Soundcraft epm 6</t>
  </si>
  <si>
    <t>2.10</t>
  </si>
  <si>
    <t>Відеосинхронізатор</t>
  </si>
  <si>
    <t>3</t>
  </si>
  <si>
    <t>Друкована продукція для офлайн-заходу</t>
  </si>
  <si>
    <t>1.14</t>
  </si>
  <si>
    <t>Бейджі з прописаною програмою</t>
  </si>
  <si>
    <t>150 бейджів з 2-стороннім друком програми заходу та імені учасника</t>
  </si>
  <si>
    <t>1.16</t>
  </si>
  <si>
    <t>Еко-сумка</t>
  </si>
  <si>
    <t>Сумка з двоколірним друком</t>
  </si>
  <si>
    <t>Олівець з брендуванням</t>
  </si>
  <si>
    <t>Олівець простий з одноколірним друком</t>
  </si>
  <si>
    <t>1.17</t>
  </si>
  <si>
    <t>Еко-ручка</t>
  </si>
  <si>
    <t>Ручка з еко-картону</t>
  </si>
  <si>
    <t>1.18</t>
  </si>
  <si>
    <t>Еко-блокнот</t>
  </si>
  <si>
    <t>Блокнот А5 на 50 сторінок з одностороннім друком</t>
  </si>
  <si>
    <t>1.19</t>
  </si>
  <si>
    <t>Прес-вол</t>
  </si>
  <si>
    <t>Фотозона заходу</t>
  </si>
  <si>
    <t>4</t>
  </si>
  <si>
    <t>Харчування</t>
  </si>
  <si>
    <t>Кава-брейки для учасників та волонтерів</t>
  </si>
  <si>
    <t>Харчування 1 особи на 1 день</t>
  </si>
  <si>
    <t>Адміністративні витрати</t>
  </si>
  <si>
    <t>5.1</t>
  </si>
  <si>
    <t>Адміністративні подорожі</t>
  </si>
  <si>
    <t>Залізнична подорож до Києва в один бік для лектора або організатора</t>
  </si>
  <si>
    <t>5.2</t>
  </si>
  <si>
    <t>Дрібні канцелярські товари</t>
  </si>
  <si>
    <t>1 упаковка</t>
  </si>
  <si>
    <t>Очікувана загальна сума</t>
  </si>
  <si>
    <t>Резерв - 20%</t>
  </si>
  <si>
    <t>Фінальна сума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</si>
</sst>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#,##0.00\ &quot;€&quot;"/>
  </numFmts>
  <fonts count="12">
    <font>
      <sz val="10.0"/>
      <color rgb="FF000000"/>
      <name val="Arial"/>
    </font>
    <font>
      <b/>
      <color rgb="FF000000"/>
      <name val="Arial"/>
    </font>
    <font/>
    <font>
      <color theme="1"/>
      <name val="Arial"/>
    </font>
    <font>
      <color rgb="FF000000"/>
      <name val="Arial"/>
    </font>
    <font>
      <i/>
      <color rgb="FF000000"/>
      <name val="Arial"/>
    </font>
    <font>
      <name val="Arial"/>
    </font>
    <font>
      <b/>
      <color theme="1"/>
      <name val="Arial"/>
    </font>
    <font>
      <sz val="16.0"/>
      <color rgb="FF251E20"/>
      <name val="&quot;YACgEe79vK0 0&quot;"/>
    </font>
    <font>
      <sz val="16.0"/>
      <color rgb="FF251E20"/>
      <name val="Arial"/>
    </font>
    <font>
      <sz val="16.0"/>
      <color rgb="FF251E20"/>
      <name val="&quot;YACgEQNAr7w 0&quot;"/>
    </font>
    <font>
      <b/>
      <sz val="12.0"/>
      <color rgb="FF98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C6D9F1"/>
        <bgColor rgb="FFC6D9F1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rgb="FF8EB4E3"/>
        <bgColor rgb="FF8EB4E3"/>
      </patternFill>
    </fill>
    <fill>
      <patternFill patternType="solid">
        <fgColor rgb="FFD8D8D8"/>
        <bgColor rgb="FFD8D8D8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1" numFmtId="0" xfId="0" applyAlignment="1" applyBorder="1" applyFill="1" applyFont="1">
      <alignment shrinkToFit="0" wrapText="1"/>
    </xf>
    <xf borderId="4" fillId="3" fontId="1" numFmtId="0" xfId="0" applyAlignment="1" applyBorder="1" applyFont="1">
      <alignment horizontal="center" readingOrder="0" shrinkToFit="0" wrapText="1"/>
    </xf>
    <xf borderId="4" fillId="4" fontId="1" numFmtId="0" xfId="0" applyAlignment="1" applyBorder="1" applyFill="1" applyFont="1">
      <alignment horizontal="center" shrinkToFit="0" vertical="top" wrapText="1"/>
    </xf>
    <xf borderId="1" fillId="4" fontId="1" numFmtId="0" xfId="0" applyAlignment="1" applyBorder="1" applyFont="1">
      <alignment readingOrder="0" shrinkToFit="0" vertical="top" wrapText="1"/>
    </xf>
    <xf borderId="4" fillId="5" fontId="3" numFmtId="49" xfId="0" applyAlignment="1" applyBorder="1" applyFill="1" applyFont="1" applyNumberFormat="1">
      <alignment horizontal="center" shrinkToFit="0" wrapText="1"/>
    </xf>
    <xf borderId="4" fillId="5" fontId="4" numFmtId="0" xfId="0" applyAlignment="1" applyBorder="1" applyFont="1">
      <alignment shrinkToFit="0" wrapText="1"/>
    </xf>
    <xf borderId="4" fillId="5" fontId="5" numFmtId="0" xfId="0" applyAlignment="1" applyBorder="1" applyFont="1">
      <alignment shrinkToFit="0" wrapText="1"/>
    </xf>
    <xf borderId="4" fillId="5" fontId="4" numFmtId="4" xfId="0" applyAlignment="1" applyBorder="1" applyFont="1" applyNumberFormat="1">
      <alignment horizontal="right" readingOrder="0" shrinkToFit="0" wrapText="1"/>
    </xf>
    <xf borderId="4" fillId="5" fontId="4" numFmtId="1" xfId="0" applyAlignment="1" applyBorder="1" applyFont="1" applyNumberFormat="1">
      <alignment horizontal="right" shrinkToFit="0" wrapText="1"/>
    </xf>
    <xf borderId="4" fillId="5" fontId="4" numFmtId="4" xfId="0" applyAlignment="1" applyBorder="1" applyFont="1" applyNumberFormat="1">
      <alignment horizontal="right" shrinkToFit="0" wrapText="1"/>
    </xf>
    <xf borderId="4" fillId="5" fontId="3" numFmtId="49" xfId="0" applyAlignment="1" applyBorder="1" applyFont="1" applyNumberFormat="1">
      <alignment horizontal="center" readingOrder="0" shrinkToFit="0" wrapText="1"/>
    </xf>
    <xf borderId="4" fillId="5" fontId="4" numFmtId="1" xfId="0" applyAlignment="1" applyBorder="1" applyFont="1" applyNumberFormat="1">
      <alignment horizontal="right" readingOrder="0" shrinkToFit="0" wrapText="1"/>
    </xf>
    <xf borderId="4" fillId="5" fontId="6" numFmtId="49" xfId="0" applyAlignment="1" applyBorder="1" applyFont="1" applyNumberFormat="1">
      <alignment horizontal="center" readingOrder="0" shrinkToFit="0" wrapText="1"/>
    </xf>
    <xf borderId="4" fillId="5" fontId="4" numFmtId="0" xfId="0" applyAlignment="1" applyBorder="1" applyFont="1">
      <alignment readingOrder="0" shrinkToFit="0" wrapText="1"/>
    </xf>
    <xf borderId="1" fillId="6" fontId="7" numFmtId="49" xfId="0" applyAlignment="1" applyBorder="1" applyFill="1" applyFont="1" applyNumberFormat="1">
      <alignment horizontal="right" readingOrder="0" shrinkToFit="0" wrapText="1"/>
    </xf>
    <xf borderId="4" fillId="6" fontId="1" numFmtId="4" xfId="0" applyAlignment="1" applyBorder="1" applyFont="1" applyNumberFormat="1">
      <alignment readingOrder="0" shrinkToFit="0" wrapText="1"/>
    </xf>
    <xf borderId="4" fillId="4" fontId="7" numFmtId="49" xfId="0" applyAlignment="1" applyBorder="1" applyFont="1" applyNumberFormat="1">
      <alignment horizontal="center" readingOrder="0" shrinkToFit="0" wrapText="1"/>
    </xf>
    <xf borderId="1" fillId="4" fontId="1" numFmtId="0" xfId="0" applyAlignment="1" applyBorder="1" applyFont="1">
      <alignment readingOrder="0" shrinkToFit="0" wrapText="1"/>
    </xf>
    <xf borderId="5" fillId="5" fontId="5" numFmtId="0" xfId="0" applyAlignment="1" applyBorder="1" applyFont="1">
      <alignment shrinkToFit="0" wrapText="1"/>
    </xf>
    <xf borderId="5" fillId="5" fontId="4" numFmtId="4" xfId="0" applyAlignment="1" applyBorder="1" applyFont="1" applyNumberFormat="1">
      <alignment horizontal="right" readingOrder="0" shrinkToFit="0" wrapText="1"/>
    </xf>
    <xf borderId="5" fillId="5" fontId="4" numFmtId="1" xfId="0" applyAlignment="1" applyBorder="1" applyFont="1" applyNumberFormat="1">
      <alignment horizontal="right" shrinkToFit="0" wrapText="1"/>
    </xf>
    <xf borderId="6" fillId="0" fontId="2" numFmtId="0" xfId="0" applyBorder="1" applyFont="1"/>
    <xf borderId="7" fillId="0" fontId="2" numFmtId="0" xfId="0" applyBorder="1" applyFont="1"/>
    <xf borderId="4" fillId="2" fontId="7" numFmtId="49" xfId="0" applyAlignment="1" applyBorder="1" applyFont="1" applyNumberFormat="1">
      <alignment horizontal="center" readingOrder="0" shrinkToFit="0" wrapText="1"/>
    </xf>
    <xf borderId="1" fillId="2" fontId="1" numFmtId="0" xfId="0" applyAlignment="1" applyBorder="1" applyFont="1">
      <alignment readingOrder="0" shrinkToFit="0" wrapText="1"/>
    </xf>
    <xf borderId="0" fillId="0" fontId="8" numFmtId="0" xfId="0" applyAlignment="1" applyFont="1">
      <alignment readingOrder="0"/>
    </xf>
    <xf borderId="4" fillId="5" fontId="5" numFmtId="0" xfId="0" applyAlignment="1" applyBorder="1" applyFont="1">
      <alignment readingOrder="0" shrinkToFit="0" wrapText="1"/>
    </xf>
    <xf borderId="0" fillId="0" fontId="8" numFmtId="0" xfId="0" applyFont="1"/>
    <xf borderId="0" fillId="0" fontId="9" numFmtId="0" xfId="0" applyAlignment="1" applyFont="1">
      <alignment readingOrder="0"/>
    </xf>
    <xf borderId="1" fillId="6" fontId="1" numFmtId="0" xfId="0" applyAlignment="1" applyBorder="1" applyFont="1">
      <alignment horizontal="right" readingOrder="0" shrinkToFit="0" wrapText="1"/>
    </xf>
    <xf borderId="4" fillId="6" fontId="1" numFmtId="4" xfId="0" applyAlignment="1" applyBorder="1" applyFont="1" applyNumberFormat="1">
      <alignment horizontal="right" shrinkToFit="0" wrapText="1"/>
    </xf>
    <xf borderId="4" fillId="5" fontId="1" numFmtId="164" xfId="0" applyAlignment="1" applyBorder="1" applyFont="1" applyNumberFormat="1">
      <alignment horizontal="right" readingOrder="0" shrinkToFit="0" wrapText="1"/>
    </xf>
    <xf borderId="4" fillId="5" fontId="4" numFmtId="0" xfId="0" applyAlignment="1" applyBorder="1" applyFont="1">
      <alignment horizontal="left" readingOrder="0" shrinkToFit="0" wrapText="1"/>
    </xf>
    <xf borderId="4" fillId="5" fontId="4" numFmtId="0" xfId="0" applyAlignment="1" applyBorder="1" applyFont="1">
      <alignment horizontal="right" readingOrder="0" shrinkToFit="0" wrapText="1"/>
    </xf>
    <xf borderId="4" fillId="5" fontId="4" numFmtId="0" xfId="0" applyAlignment="1" applyBorder="1" applyFont="1">
      <alignment horizontal="right" readingOrder="0" shrinkToFit="0" wrapText="1"/>
    </xf>
    <xf borderId="4" fillId="5" fontId="1" numFmtId="4" xfId="0" applyAlignment="1" applyBorder="1" applyFont="1" applyNumberFormat="1">
      <alignment horizontal="right" shrinkToFit="0" wrapText="1"/>
    </xf>
    <xf borderId="4" fillId="4" fontId="1" numFmtId="0" xfId="0" applyAlignment="1" applyBorder="1" applyFont="1">
      <alignment horizontal="center" readingOrder="0" shrinkToFit="0" vertical="top" wrapText="1"/>
    </xf>
    <xf borderId="0" fillId="5" fontId="3" numFmtId="0" xfId="0" applyAlignment="1" applyFont="1">
      <alignment readingOrder="0"/>
    </xf>
    <xf borderId="0" fillId="0" fontId="10" numFmtId="0" xfId="0" applyAlignment="1" applyFont="1">
      <alignment readingOrder="0"/>
    </xf>
    <xf borderId="8" fillId="7" fontId="1" numFmtId="0" xfId="0" applyAlignment="1" applyBorder="1" applyFill="1" applyFont="1">
      <alignment readingOrder="0" shrinkToFit="0" wrapText="1"/>
    </xf>
    <xf borderId="9" fillId="0" fontId="2" numFmtId="0" xfId="0" applyBorder="1" applyFont="1"/>
    <xf borderId="10" fillId="0" fontId="2" numFmtId="0" xfId="0" applyBorder="1" applyFont="1"/>
    <xf borderId="5" fillId="7" fontId="1" numFmtId="4" xfId="0" applyAlignment="1" applyBorder="1" applyFont="1" applyNumberFormat="1">
      <alignment horizontal="right" shrinkToFit="0" wrapText="1"/>
    </xf>
    <xf borderId="0" fillId="0" fontId="10" numFmtId="0" xfId="0" applyFont="1"/>
    <xf borderId="1" fillId="3" fontId="3" numFmtId="0" xfId="0" applyAlignment="1" applyBorder="1" applyFont="1">
      <alignment readingOrder="0"/>
    </xf>
    <xf borderId="4" fillId="3" fontId="3" numFmtId="4" xfId="0" applyBorder="1" applyFont="1" applyNumberFormat="1"/>
    <xf borderId="1" fillId="8" fontId="11" numFmtId="49" xfId="0" applyAlignment="1" applyBorder="1" applyFill="1" applyFont="1" applyNumberFormat="1">
      <alignment readingOrder="0"/>
    </xf>
    <xf borderId="4" fillId="8" fontId="11" numFmtId="4" xfId="0" applyBorder="1" applyFont="1" applyNumberFormat="1"/>
    <xf borderId="0" fillId="0" fontId="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0"/>
    <col customWidth="1" min="3" max="3" width="19.29"/>
    <col customWidth="1" min="4" max="4" width="22.0"/>
    <col customWidth="1" min="5" max="5" width="16.57"/>
    <col customWidth="1" min="6" max="6" width="21.71"/>
    <col customWidth="1" min="9" max="9" width="38.0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>
      <c r="A3" s="6">
        <v>1.0</v>
      </c>
      <c r="B3" s="7" t="s">
        <v>7</v>
      </c>
      <c r="C3" s="2"/>
      <c r="D3" s="2"/>
      <c r="E3" s="2"/>
      <c r="F3" s="3"/>
    </row>
    <row r="4">
      <c r="A4" s="8" t="s">
        <v>8</v>
      </c>
      <c r="B4" s="9" t="s">
        <v>9</v>
      </c>
      <c r="C4" s="10" t="s">
        <v>10</v>
      </c>
      <c r="D4" s="11">
        <v>6000.0</v>
      </c>
      <c r="E4" s="12">
        <v>1.0</v>
      </c>
      <c r="F4" s="13">
        <f t="shared" ref="F4:F7" si="1">D4*E4</f>
        <v>6000</v>
      </c>
    </row>
    <row r="5">
      <c r="A5" s="8" t="s">
        <v>11</v>
      </c>
      <c r="B5" s="9" t="s">
        <v>12</v>
      </c>
      <c r="C5" s="10" t="s">
        <v>10</v>
      </c>
      <c r="D5" s="11">
        <v>7200.0</v>
      </c>
      <c r="E5" s="12">
        <v>1.0</v>
      </c>
      <c r="F5" s="13">
        <f t="shared" si="1"/>
        <v>7200</v>
      </c>
    </row>
    <row r="6">
      <c r="A6" s="14" t="s">
        <v>13</v>
      </c>
      <c r="B6" s="9" t="s">
        <v>14</v>
      </c>
      <c r="C6" s="10" t="s">
        <v>10</v>
      </c>
      <c r="D6" s="11">
        <v>680.0</v>
      </c>
      <c r="E6" s="15">
        <v>1.0</v>
      </c>
      <c r="F6" s="13">
        <f t="shared" si="1"/>
        <v>680</v>
      </c>
    </row>
    <row r="7">
      <c r="A7" s="14" t="s">
        <v>15</v>
      </c>
      <c r="B7" s="9" t="s">
        <v>16</v>
      </c>
      <c r="C7" s="10" t="s">
        <v>17</v>
      </c>
      <c r="D7" s="11">
        <v>500.0</v>
      </c>
      <c r="E7" s="15">
        <v>14.0</v>
      </c>
      <c r="F7" s="11">
        <f t="shared" si="1"/>
        <v>7000</v>
      </c>
    </row>
    <row r="8">
      <c r="A8" s="16" t="s">
        <v>18</v>
      </c>
      <c r="B8" s="17" t="s">
        <v>19</v>
      </c>
      <c r="C8" s="10" t="s">
        <v>10</v>
      </c>
      <c r="D8" s="11">
        <v>3400.0</v>
      </c>
      <c r="E8" s="15">
        <v>1.0</v>
      </c>
      <c r="F8" s="11">
        <v>3400.0</v>
      </c>
    </row>
    <row r="9">
      <c r="A9" s="16" t="s">
        <v>20</v>
      </c>
      <c r="B9" s="17" t="s">
        <v>21</v>
      </c>
      <c r="C9" s="10" t="s">
        <v>10</v>
      </c>
      <c r="D9" s="11">
        <v>2856.0</v>
      </c>
      <c r="E9" s="12">
        <v>1.0</v>
      </c>
      <c r="F9" s="13">
        <f t="shared" ref="F9:F10" si="2">D9*E9</f>
        <v>2856</v>
      </c>
    </row>
    <row r="10">
      <c r="A10" s="16" t="s">
        <v>22</v>
      </c>
      <c r="B10" s="17" t="s">
        <v>23</v>
      </c>
      <c r="C10" s="10" t="s">
        <v>24</v>
      </c>
      <c r="D10" s="11">
        <v>5000.0</v>
      </c>
      <c r="E10" s="15">
        <v>6.0</v>
      </c>
      <c r="F10" s="13">
        <f t="shared" si="2"/>
        <v>30000</v>
      </c>
    </row>
    <row r="11">
      <c r="A11" s="18" t="s">
        <v>25</v>
      </c>
      <c r="B11" s="2"/>
      <c r="C11" s="2"/>
      <c r="D11" s="2"/>
      <c r="E11" s="3"/>
      <c r="F11" s="19">
        <f>SUM(F4:F10)</f>
        <v>57136</v>
      </c>
    </row>
    <row r="12">
      <c r="A12" s="20" t="s">
        <v>26</v>
      </c>
      <c r="B12" s="21" t="s">
        <v>27</v>
      </c>
      <c r="C12" s="2"/>
      <c r="D12" s="2"/>
      <c r="E12" s="2"/>
      <c r="F12" s="3"/>
    </row>
    <row r="13">
      <c r="A13" s="14" t="s">
        <v>28</v>
      </c>
      <c r="B13" s="17" t="s">
        <v>29</v>
      </c>
      <c r="C13" s="22" t="s">
        <v>30</v>
      </c>
      <c r="D13" s="23">
        <v>1580.0</v>
      </c>
      <c r="E13" s="24">
        <v>6.0</v>
      </c>
      <c r="F13" s="23">
        <v>9480.0</v>
      </c>
    </row>
    <row r="14">
      <c r="A14" s="14" t="s">
        <v>31</v>
      </c>
      <c r="B14" s="17" t="s">
        <v>32</v>
      </c>
      <c r="C14" s="25"/>
      <c r="D14" s="25"/>
      <c r="E14" s="25"/>
      <c r="F14" s="25"/>
    </row>
    <row r="15">
      <c r="A15" s="14" t="s">
        <v>33</v>
      </c>
      <c r="B15" s="17" t="s">
        <v>34</v>
      </c>
      <c r="C15" s="25"/>
      <c r="D15" s="25"/>
      <c r="E15" s="25"/>
      <c r="F15" s="25"/>
    </row>
    <row r="16">
      <c r="A16" s="14" t="s">
        <v>35</v>
      </c>
      <c r="B16" s="17" t="s">
        <v>36</v>
      </c>
      <c r="C16" s="25"/>
      <c r="D16" s="25"/>
      <c r="E16" s="25"/>
      <c r="F16" s="25"/>
    </row>
    <row r="17">
      <c r="A17" s="14" t="s">
        <v>37</v>
      </c>
      <c r="B17" s="17" t="s">
        <v>38</v>
      </c>
      <c r="C17" s="25"/>
      <c r="D17" s="25"/>
      <c r="E17" s="25"/>
      <c r="F17" s="25"/>
    </row>
    <row r="18">
      <c r="A18" s="14" t="s">
        <v>39</v>
      </c>
      <c r="B18" s="17" t="s">
        <v>40</v>
      </c>
      <c r="C18" s="26"/>
      <c r="D18" s="26"/>
      <c r="E18" s="25"/>
      <c r="F18" s="25"/>
    </row>
    <row r="19">
      <c r="A19" s="14" t="s">
        <v>41</v>
      </c>
      <c r="B19" s="17" t="s">
        <v>42</v>
      </c>
      <c r="C19" s="10" t="s">
        <v>30</v>
      </c>
      <c r="D19" s="11">
        <v>1080.0</v>
      </c>
      <c r="E19" s="15">
        <v>6.0</v>
      </c>
      <c r="F19" s="11">
        <f t="shared" ref="F19:F22" si="3">D19*E19</f>
        <v>6480</v>
      </c>
    </row>
    <row r="20">
      <c r="A20" s="14" t="s">
        <v>43</v>
      </c>
      <c r="B20" s="17" t="s">
        <v>44</v>
      </c>
      <c r="C20" s="10" t="s">
        <v>30</v>
      </c>
      <c r="D20" s="11">
        <v>2580.0</v>
      </c>
      <c r="E20" s="15">
        <v>6.0</v>
      </c>
      <c r="F20" s="11">
        <f t="shared" si="3"/>
        <v>15480</v>
      </c>
    </row>
    <row r="21">
      <c r="A21" s="14" t="s">
        <v>45</v>
      </c>
      <c r="B21" s="17" t="s">
        <v>46</v>
      </c>
      <c r="C21" s="10" t="s">
        <v>30</v>
      </c>
      <c r="D21" s="11">
        <v>680.0</v>
      </c>
      <c r="E21" s="15">
        <v>6.0</v>
      </c>
      <c r="F21" s="11">
        <f t="shared" si="3"/>
        <v>4080</v>
      </c>
    </row>
    <row r="22">
      <c r="A22" s="14" t="s">
        <v>47</v>
      </c>
      <c r="B22" s="17" t="s">
        <v>48</v>
      </c>
      <c r="C22" s="10" t="s">
        <v>30</v>
      </c>
      <c r="D22" s="11">
        <v>580.0</v>
      </c>
      <c r="E22" s="15">
        <v>6.0</v>
      </c>
      <c r="F22" s="11">
        <f t="shared" si="3"/>
        <v>3480</v>
      </c>
    </row>
    <row r="23">
      <c r="A23" s="18" t="s">
        <v>25</v>
      </c>
      <c r="B23" s="2"/>
      <c r="C23" s="2"/>
      <c r="D23" s="2"/>
      <c r="E23" s="3"/>
      <c r="F23" s="19">
        <f>SUM(F13:F22)</f>
        <v>39000</v>
      </c>
    </row>
    <row r="24">
      <c r="A24" s="27" t="s">
        <v>49</v>
      </c>
      <c r="B24" s="28" t="s">
        <v>50</v>
      </c>
      <c r="C24" s="2"/>
      <c r="D24" s="2"/>
      <c r="E24" s="2"/>
      <c r="F24" s="3"/>
      <c r="H24" s="29"/>
    </row>
    <row r="25">
      <c r="A25" s="14" t="s">
        <v>51</v>
      </c>
      <c r="B25" s="17" t="s">
        <v>52</v>
      </c>
      <c r="C25" s="30" t="s">
        <v>53</v>
      </c>
      <c r="D25" s="11">
        <v>4550.0</v>
      </c>
      <c r="E25" s="15">
        <v>1.0</v>
      </c>
      <c r="F25" s="11">
        <f t="shared" ref="F25:F26" si="4">D25*E25</f>
        <v>4550</v>
      </c>
      <c r="H25" s="29"/>
    </row>
    <row r="26">
      <c r="A26" s="14" t="s">
        <v>54</v>
      </c>
      <c r="B26" s="17" t="s">
        <v>55</v>
      </c>
      <c r="C26" s="30" t="s">
        <v>56</v>
      </c>
      <c r="D26" s="11">
        <v>48.0</v>
      </c>
      <c r="E26" s="15">
        <v>150.0</v>
      </c>
      <c r="F26" s="11">
        <f t="shared" si="4"/>
        <v>7200</v>
      </c>
      <c r="H26" s="29"/>
    </row>
    <row r="27">
      <c r="A27" s="14"/>
      <c r="B27" s="17" t="s">
        <v>57</v>
      </c>
      <c r="C27" s="30" t="s">
        <v>58</v>
      </c>
      <c r="D27" s="11">
        <v>6.1</v>
      </c>
      <c r="E27" s="15">
        <v>100.0</v>
      </c>
      <c r="F27" s="11">
        <v>610.0</v>
      </c>
      <c r="H27" s="31"/>
    </row>
    <row r="28">
      <c r="A28" s="14" t="s">
        <v>59</v>
      </c>
      <c r="B28" s="17" t="s">
        <v>60</v>
      </c>
      <c r="C28" s="30" t="s">
        <v>61</v>
      </c>
      <c r="D28" s="11">
        <v>12.5</v>
      </c>
      <c r="E28" s="15">
        <v>150.0</v>
      </c>
      <c r="F28" s="11">
        <f t="shared" ref="F28:F29" si="5">D28*E28</f>
        <v>1875</v>
      </c>
      <c r="H28" s="31"/>
    </row>
    <row r="29">
      <c r="A29" s="14" t="s">
        <v>62</v>
      </c>
      <c r="B29" s="17" t="s">
        <v>63</v>
      </c>
      <c r="C29" s="30" t="s">
        <v>64</v>
      </c>
      <c r="D29" s="11">
        <v>47.0</v>
      </c>
      <c r="E29" s="15">
        <v>150.0</v>
      </c>
      <c r="F29" s="11">
        <f t="shared" si="5"/>
        <v>7050</v>
      </c>
      <c r="H29" s="29"/>
    </row>
    <row r="30">
      <c r="A30" s="14" t="s">
        <v>65</v>
      </c>
      <c r="B30" s="17" t="s">
        <v>66</v>
      </c>
      <c r="C30" s="30" t="s">
        <v>67</v>
      </c>
      <c r="D30" s="11">
        <v>2200.0</v>
      </c>
      <c r="E30" s="15">
        <v>2.0</v>
      </c>
      <c r="F30" s="11">
        <v>4400.0</v>
      </c>
      <c r="H30" s="32"/>
    </row>
    <row r="31">
      <c r="A31" s="33" t="s">
        <v>25</v>
      </c>
      <c r="B31" s="2"/>
      <c r="C31" s="2"/>
      <c r="D31" s="2"/>
      <c r="E31" s="3"/>
      <c r="F31" s="34">
        <f>SUM(F25:F30)</f>
        <v>25685</v>
      </c>
      <c r="H31" s="29"/>
    </row>
    <row r="32">
      <c r="A32" s="27" t="s">
        <v>68</v>
      </c>
      <c r="B32" s="28" t="s">
        <v>69</v>
      </c>
      <c r="C32" s="2"/>
      <c r="D32" s="2"/>
      <c r="E32" s="2"/>
      <c r="F32" s="3"/>
      <c r="H32" s="29"/>
    </row>
    <row r="33">
      <c r="A33" s="35">
        <v>44200.0</v>
      </c>
      <c r="B33" s="36" t="s">
        <v>70</v>
      </c>
      <c r="C33" s="30" t="s">
        <v>71</v>
      </c>
      <c r="D33" s="37">
        <v>100.0</v>
      </c>
      <c r="E33" s="38">
        <v>150.0</v>
      </c>
      <c r="F33" s="39">
        <f>D33*E33</f>
        <v>15000</v>
      </c>
      <c r="H33" s="29"/>
    </row>
    <row r="34">
      <c r="A34" s="33" t="s">
        <v>25</v>
      </c>
      <c r="B34" s="2"/>
      <c r="C34" s="2"/>
      <c r="D34" s="2"/>
      <c r="E34" s="3"/>
      <c r="F34" s="34">
        <f>SUM(F33)</f>
        <v>15000</v>
      </c>
      <c r="H34" s="29"/>
    </row>
    <row r="35">
      <c r="A35" s="40">
        <v>5.0</v>
      </c>
      <c r="B35" s="7" t="s">
        <v>72</v>
      </c>
      <c r="C35" s="2"/>
      <c r="D35" s="2"/>
      <c r="E35" s="2"/>
      <c r="F35" s="3"/>
      <c r="H35" s="31"/>
    </row>
    <row r="36">
      <c r="A36" s="14" t="s">
        <v>73</v>
      </c>
      <c r="B36" s="9" t="s">
        <v>74</v>
      </c>
      <c r="C36" s="10" t="s">
        <v>75</v>
      </c>
      <c r="D36" s="11">
        <v>400.0</v>
      </c>
      <c r="E36" s="41">
        <v>40.0</v>
      </c>
      <c r="F36" s="11">
        <f t="shared" ref="F36:F37" si="6">D36*E36</f>
        <v>16000</v>
      </c>
      <c r="H36" s="29"/>
    </row>
    <row r="37">
      <c r="A37" s="14" t="s">
        <v>76</v>
      </c>
      <c r="B37" s="9" t="s">
        <v>77</v>
      </c>
      <c r="C37" s="10" t="s">
        <v>78</v>
      </c>
      <c r="D37" s="11">
        <v>100.0</v>
      </c>
      <c r="E37" s="38">
        <v>5.0</v>
      </c>
      <c r="F37" s="13">
        <f t="shared" si="6"/>
        <v>500</v>
      </c>
      <c r="H37" s="31"/>
    </row>
    <row r="38">
      <c r="A38" s="33" t="s">
        <v>25</v>
      </c>
      <c r="B38" s="2"/>
      <c r="C38" s="2"/>
      <c r="D38" s="2"/>
      <c r="E38" s="3"/>
      <c r="F38" s="34">
        <f>SUM(F36:F37)</f>
        <v>16500</v>
      </c>
      <c r="I38" s="42"/>
    </row>
    <row r="39">
      <c r="A39" s="43" t="s">
        <v>79</v>
      </c>
      <c r="B39" s="44"/>
      <c r="C39" s="44"/>
      <c r="D39" s="44"/>
      <c r="E39" s="45"/>
      <c r="F39" s="46">
        <f>SUM(F11,F23,F31,F34,F38)</f>
        <v>153321</v>
      </c>
      <c r="I39" s="47"/>
    </row>
    <row r="40">
      <c r="A40" s="48" t="s">
        <v>80</v>
      </c>
      <c r="B40" s="2"/>
      <c r="C40" s="2"/>
      <c r="D40" s="2"/>
      <c r="E40" s="3"/>
      <c r="F40" s="49">
        <f>F39*0.2</f>
        <v>30664.2</v>
      </c>
      <c r="I40" s="42"/>
    </row>
    <row r="41">
      <c r="A41" s="50" t="s">
        <v>81</v>
      </c>
      <c r="B41" s="2"/>
      <c r="C41" s="2"/>
      <c r="D41" s="2"/>
      <c r="E41" s="3"/>
      <c r="F41" s="51">
        <f>F39+F40</f>
        <v>183985.2</v>
      </c>
      <c r="I41" s="47"/>
    </row>
    <row r="42">
      <c r="F42" s="52"/>
      <c r="I42" s="42"/>
    </row>
    <row r="43">
      <c r="I43" s="47"/>
    </row>
    <row r="44">
      <c r="I44" s="42"/>
    </row>
    <row r="45">
      <c r="I45" s="47"/>
    </row>
    <row r="46">
      <c r="I46" s="42"/>
    </row>
  </sheetData>
  <mergeCells count="18">
    <mergeCell ref="A1:F1"/>
    <mergeCell ref="B3:F3"/>
    <mergeCell ref="A11:E11"/>
    <mergeCell ref="B12:F12"/>
    <mergeCell ref="C13:C18"/>
    <mergeCell ref="D13:D18"/>
    <mergeCell ref="F13:F18"/>
    <mergeCell ref="A38:E38"/>
    <mergeCell ref="A39:E39"/>
    <mergeCell ref="A40:E40"/>
    <mergeCell ref="A41:E41"/>
    <mergeCell ref="E13:E18"/>
    <mergeCell ref="A23:E23"/>
    <mergeCell ref="B24:F24"/>
    <mergeCell ref="A31:E31"/>
    <mergeCell ref="B32:F32"/>
    <mergeCell ref="A34:E34"/>
    <mergeCell ref="B35:F35"/>
  </mergeCells>
  <drawing r:id="rId1"/>
</worksheet>
</file>