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кса\OneDrive\Документи\Arthouse traffic\Дитячi проекти\Чiлдренфест\"/>
    </mc:Choice>
  </mc:AlternateContent>
  <bookViews>
    <workbookView xWindow="0" yWindow="0" windowWidth="21600" windowHeight="9435"/>
  </bookViews>
  <sheets>
    <sheet name="Лист2 (3)" sheetId="1" r:id="rId1"/>
  </sheets>
  <calcPr calcId="152511"/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21" i="1" s="1"/>
  <c r="H13" i="1"/>
  <c r="H14" i="1" s="1"/>
  <c r="H10" i="1"/>
  <c r="H9" i="1"/>
  <c r="H8" i="1"/>
  <c r="H11" i="1" l="1"/>
  <c r="H22" i="1"/>
  <c r="H23" i="1" s="1"/>
  <c r="H24" i="1" s="1"/>
</calcChain>
</file>

<file path=xl/sharedStrings.xml><?xml version="1.0" encoding="utf-8"?>
<sst xmlns="http://schemas.openxmlformats.org/spreadsheetml/2006/main" count="58" uniqueCount="52">
  <si>
    <t>КОШТОРИС</t>
  </si>
  <si>
    <r>
      <rPr>
        <b/>
        <i/>
        <sz val="12"/>
        <color indexed="8"/>
        <rFont val="Calibri"/>
      </rPr>
      <t xml:space="preserve">Назва заходу: </t>
    </r>
    <r>
      <rPr>
        <b/>
        <i/>
        <u/>
        <sz val="12"/>
        <color indexed="8"/>
        <rFont val="Calibri"/>
      </rPr>
      <t>Організація та проведення Міжнародного кінофестивалю «Чілдрен Кінофест».</t>
    </r>
  </si>
  <si>
    <t>№</t>
  </si>
  <si>
    <t>Найменування послуги</t>
  </si>
  <si>
    <t>Технічні та інші параметри</t>
  </si>
  <si>
    <t>Одиниці виміру</t>
  </si>
  <si>
    <t>Кількість</t>
  </si>
  <si>
    <t>Вартість грн.</t>
  </si>
  <si>
    <t>Сума грн.</t>
  </si>
  <si>
    <t>Примітка</t>
  </si>
  <si>
    <t>1.</t>
  </si>
  <si>
    <t>Послуги з проведення заходів міжнародного фестивалю «Чілдрен Кінофест» в приміщенні  кінотеатрів «Київська Русь», «Лейпциг», "Дніпро" та «Флоренція»</t>
  </si>
  <si>
    <t>1.1.</t>
  </si>
  <si>
    <r>
      <rPr>
        <sz val="11"/>
        <color indexed="8"/>
        <rFont val="Calibri"/>
      </rPr>
      <t>Послуги з</t>
    </r>
    <r>
      <rPr>
        <sz val="11"/>
        <color indexed="11"/>
        <rFont val="Calibri"/>
      </rPr>
      <t xml:space="preserve"> </t>
    </r>
    <r>
      <rPr>
        <sz val="11"/>
        <color indexed="8"/>
        <rFont val="Calibri"/>
      </rPr>
      <t>організації проведення заходів Міжнародного фестивалю «Чілдрен Кінофест» в приміщенні  кінотеатрів «Київська Русь», «Лейпциг», "Дніпро" та «Флоренція»</t>
    </r>
  </si>
  <si>
    <t>Розклад заходів відповідно концепції відображеній в заявці, загалом 40 сеансів</t>
  </si>
  <si>
    <t>Послуга</t>
  </si>
  <si>
    <t>1.2.</t>
  </si>
  <si>
    <t>Послуги з забезпечення ігрової дитячої зони під час Вікдриття фестивалю в кінотеатрі "Київська Русь"</t>
  </si>
  <si>
    <t xml:space="preserve">Послуги з організації ігрової зони для дітей та послуги аніматорів під час церемонії Відкриття фестивалю у кінотеатрі «Київська Русь», протягом 1 дня. </t>
  </si>
  <si>
    <t xml:space="preserve">1.3. </t>
  </si>
  <si>
    <t>Послуги охорони в кінотеатрі «Київська Русь» протягом 10 днів</t>
  </si>
  <si>
    <t xml:space="preserve">Послуги з охорони майданчиків фестивалю протягом 10 днів фестивалю під час проведення показів.  </t>
  </si>
  <si>
    <t xml:space="preserve">Всього за статею 1: </t>
  </si>
  <si>
    <t>Послуги з озвучування фільмів міжнародного фестивалю «Чілдрен Кінофест»</t>
  </si>
  <si>
    <t xml:space="preserve">2.1. </t>
  </si>
  <si>
    <t>послуга</t>
  </si>
  <si>
    <t>Всього за статею 2:</t>
  </si>
  <si>
    <t>3.</t>
  </si>
  <si>
    <t>Виготовлення та розміщення інформаційних матеріалів Міжнародного фестивалю «Чілдрен Кінофест»</t>
  </si>
  <si>
    <t>3.1.</t>
  </si>
  <si>
    <t xml:space="preserve">Виготовлення банера на фасад кінотеатру «Київська Русь» </t>
  </si>
  <si>
    <t>40 м. * 7,5 м., вініл, люверси (260 кв.м)</t>
  </si>
  <si>
    <t>3.2.</t>
  </si>
  <si>
    <t>Послуги з монтажу і демонтажу банера на фасад кінотеатру «Київська Русь»</t>
  </si>
  <si>
    <t>3.3.</t>
  </si>
  <si>
    <t>Послуги з друку носіїв зовнішньої інформації</t>
  </si>
  <si>
    <t>"сітілайт" 1,2*1,8 м для розміщення по м.Києву як соціальної реклами</t>
  </si>
  <si>
    <t>3.4.</t>
  </si>
  <si>
    <t xml:space="preserve">Послуги з друку рекламної поліграфії для комунальних кінотеатрів "Київська Русь", "Лейпциг", "Флоренція", "Дніпро" </t>
  </si>
  <si>
    <t xml:space="preserve">Банери, афіші різного формату, сітілайти, що будуть розміщені в кінотеатрах протягом 3-х-4х тижнів. </t>
  </si>
  <si>
    <t>3.5.</t>
  </si>
  <si>
    <t xml:space="preserve">Послуги з технічного забезпечення звуковим та освітлювальним обладнанням для церемонії відкриття Фестивалю, включаючи доставку, монтаж, демонтаж, налагодження і обслуговування протягом заходу. </t>
  </si>
  <si>
    <t xml:space="preserve">Послуги з забезпечення звукового обладнання, освітлювального обладнання, технічного забезпечення та обслуговування техніки протягом 2-х днів для проведення Офіційної Церемонії Відкриття та Церемонії закриття з оголошенням переможців Фестивалю в кінотеатрі «Київська Русь». </t>
  </si>
  <si>
    <t>Всього за статею 3:</t>
  </si>
  <si>
    <t>ВСЬОГО:</t>
  </si>
  <si>
    <t>Резерв, 20 %</t>
  </si>
  <si>
    <t>відповідно до положення про Громадський бюджет</t>
  </si>
  <si>
    <t>РАЗОМ З Резервом:</t>
  </si>
  <si>
    <t>Послуга з компонування цифрових матеріалів іноземних фільмів</t>
  </si>
  <si>
    <t>Компонування цифрових фільмокопій фільмів”. А в поясненнях написати: “Послуга зведення звукової доріжки українською мовою і відеоряду фільмів, субтитрування написів, оцифровування вихідних матеріалів фільмів, конвертація у формат DCP, тиражування (запис) на жорсті диски</t>
  </si>
  <si>
    <t>фільм</t>
  </si>
  <si>
    <t>Всього: 498 120, 00 грн (чотириста дев’яносто вісім тисяч сто двадцять гривень та нуль копійок)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</si>
</sst>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</font>
    <font>
      <b/>
      <sz val="12"/>
      <color indexed="8"/>
      <name val="Calibri"/>
    </font>
    <font>
      <b/>
      <i/>
      <sz val="12"/>
      <color indexed="8"/>
      <name val="Calibri"/>
    </font>
    <font>
      <b/>
      <i/>
      <u/>
      <sz val="12"/>
      <color indexed="8"/>
      <name val="Calibri"/>
    </font>
    <font>
      <sz val="12"/>
      <color indexed="8"/>
      <name val="Calibri"/>
    </font>
    <font>
      <sz val="11"/>
      <color indexed="11"/>
      <name val="Calibri"/>
    </font>
    <font>
      <sz val="11"/>
      <color indexed="8"/>
      <name val="Arial"/>
    </font>
    <font>
      <b/>
      <sz val="11"/>
      <color indexed="8"/>
      <name val="Arial"/>
    </font>
    <font>
      <b/>
      <sz val="11"/>
      <color indexed="8"/>
      <name val="Calibri"/>
    </font>
    <font>
      <b/>
      <i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/>
      <diagonal/>
    </border>
    <border>
      <left style="thin">
        <color indexed="9"/>
      </left>
      <right style="medium">
        <color indexed="8"/>
      </right>
      <top/>
      <bottom/>
      <diagonal/>
    </border>
    <border>
      <left style="thin">
        <color indexed="9"/>
      </left>
      <right style="medium">
        <color indexed="8"/>
      </right>
      <top/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/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/>
    <xf numFmtId="0" fontId="0" fillId="0" borderId="3" xfId="0" applyFont="1" applyBorder="1" applyAlignment="1"/>
    <xf numFmtId="49" fontId="2" fillId="0" borderId="4" xfId="0" applyNumberFormat="1" applyFont="1" applyBorder="1" applyAlignment="1"/>
    <xf numFmtId="49" fontId="2" fillId="2" borderId="4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wrapText="1"/>
    </xf>
    <xf numFmtId="0" fontId="0" fillId="0" borderId="5" xfId="0" applyFont="1" applyBorder="1" applyAlignment="1"/>
    <xf numFmtId="49" fontId="1" fillId="0" borderId="6" xfId="0" applyNumberFormat="1" applyFont="1" applyBorder="1" applyAlignment="1">
      <alignment horizontal="center"/>
    </xf>
    <xf numFmtId="49" fontId="0" fillId="2" borderId="10" xfId="0" applyNumberFormat="1" applyFont="1" applyFill="1" applyBorder="1" applyAlignment="1">
      <alignment horizontal="center" vertical="top"/>
    </xf>
    <xf numFmtId="49" fontId="0" fillId="2" borderId="11" xfId="0" applyNumberFormat="1" applyFont="1" applyFill="1" applyBorder="1" applyAlignment="1">
      <alignment vertical="center" wrapText="1"/>
    </xf>
    <xf numFmtId="49" fontId="0" fillId="2" borderId="11" xfId="0" applyNumberFormat="1" applyFont="1" applyFill="1" applyBorder="1" applyAlignment="1">
      <alignment vertical="center"/>
    </xf>
    <xf numFmtId="0" fontId="0" fillId="2" borderId="11" xfId="0" applyNumberFormat="1" applyFont="1" applyFill="1" applyBorder="1" applyAlignment="1">
      <alignment horizontal="center" vertical="center"/>
    </xf>
    <xf numFmtId="4" fontId="0" fillId="2" borderId="11" xfId="0" applyNumberFormat="1" applyFont="1" applyFill="1" applyBorder="1" applyAlignment="1">
      <alignment horizontal="center" vertical="center"/>
    </xf>
    <xf numFmtId="4" fontId="0" fillId="2" borderId="11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49" fontId="6" fillId="2" borderId="11" xfId="0" applyNumberFormat="1" applyFont="1" applyFill="1" applyBorder="1" applyAlignment="1">
      <alignment horizontal="left" vertical="center" wrapText="1" readingOrder="1"/>
    </xf>
    <xf numFmtId="0" fontId="0" fillId="2" borderId="13" xfId="0" applyFont="1" applyFill="1" applyBorder="1" applyAlignment="1">
      <alignment horizontal="center" vertical="top"/>
    </xf>
    <xf numFmtId="49" fontId="7" fillId="2" borderId="4" xfId="0" applyNumberFormat="1" applyFont="1" applyFill="1" applyBorder="1" applyAlignment="1">
      <alignment horizontal="left" vertical="center" wrapText="1" readingOrder="1"/>
    </xf>
    <xf numFmtId="0" fontId="0" fillId="2" borderId="4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4" fontId="0" fillId="2" borderId="4" xfId="0" applyNumberFormat="1" applyFont="1" applyFill="1" applyBorder="1" applyAlignment="1">
      <alignment horizontal="center" vertical="center"/>
    </xf>
    <xf numFmtId="4" fontId="0" fillId="2" borderId="4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" fillId="0" borderId="6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right"/>
    </xf>
    <xf numFmtId="49" fontId="8" fillId="2" borderId="4" xfId="0" applyNumberFormat="1" applyFont="1" applyFill="1" applyBorder="1" applyAlignment="1">
      <alignment vertical="center" wrapText="1"/>
    </xf>
    <xf numFmtId="4" fontId="8" fillId="2" borderId="4" xfId="0" applyNumberFormat="1" applyFont="1" applyFill="1" applyBorder="1" applyAlignment="1">
      <alignment vertical="center"/>
    </xf>
    <xf numFmtId="49" fontId="8" fillId="0" borderId="6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/>
    <xf numFmtId="0" fontId="0" fillId="0" borderId="15" xfId="0" applyFont="1" applyBorder="1" applyAlignment="1"/>
    <xf numFmtId="0" fontId="0" fillId="2" borderId="11" xfId="0" applyFont="1" applyFill="1" applyBorder="1" applyAlignment="1">
      <alignment vertical="center" wrapText="1"/>
    </xf>
    <xf numFmtId="0" fontId="0" fillId="0" borderId="16" xfId="0" applyFont="1" applyBorder="1" applyAlignment="1"/>
    <xf numFmtId="49" fontId="0" fillId="2" borderId="11" xfId="0" applyNumberFormat="1" applyFont="1" applyFill="1" applyBorder="1" applyAlignment="1">
      <alignment horizontal="center" vertical="center"/>
    </xf>
    <xf numFmtId="0" fontId="0" fillId="0" borderId="17" xfId="0" applyFont="1" applyBorder="1" applyAlignment="1"/>
    <xf numFmtId="49" fontId="0" fillId="0" borderId="10" xfId="0" applyNumberFormat="1" applyFont="1" applyBorder="1" applyAlignment="1">
      <alignment horizontal="right"/>
    </xf>
    <xf numFmtId="49" fontId="0" fillId="2" borderId="11" xfId="0" applyNumberFormat="1" applyFont="1" applyFill="1" applyBorder="1" applyAlignment="1">
      <alignment horizontal="left" vertical="top" wrapText="1"/>
    </xf>
    <xf numFmtId="0" fontId="0" fillId="0" borderId="18" xfId="0" applyFont="1" applyBorder="1" applyAlignment="1"/>
    <xf numFmtId="49" fontId="8" fillId="2" borderId="19" xfId="0" applyNumberFormat="1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horizontal="center" vertical="center"/>
    </xf>
    <xf numFmtId="4" fontId="0" fillId="2" borderId="19" xfId="0" applyNumberFormat="1" applyFont="1" applyFill="1" applyBorder="1" applyAlignment="1">
      <alignment horizontal="center" vertical="center"/>
    </xf>
    <xf numFmtId="4" fontId="8" fillId="2" borderId="19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49" fontId="0" fillId="2" borderId="19" xfId="0" applyNumberFormat="1" applyFont="1" applyFill="1" applyBorder="1" applyAlignment="1">
      <alignment vertical="center"/>
    </xf>
    <xf numFmtId="0" fontId="0" fillId="0" borderId="21" xfId="0" applyFont="1" applyBorder="1" applyAlignment="1"/>
    <xf numFmtId="0" fontId="0" fillId="2" borderId="21" xfId="0" applyFont="1" applyFill="1" applyBorder="1" applyAlignment="1">
      <alignment wrapText="1"/>
    </xf>
    <xf numFmtId="0" fontId="0" fillId="2" borderId="21" xfId="0" applyFont="1" applyFill="1" applyBorder="1" applyAlignment="1">
      <alignment horizontal="center"/>
    </xf>
    <xf numFmtId="4" fontId="0" fillId="2" borderId="21" xfId="0" applyNumberFormat="1" applyFont="1" applyFill="1" applyBorder="1" applyAlignment="1">
      <alignment horizontal="center"/>
    </xf>
    <xf numFmtId="4" fontId="0" fillId="2" borderId="21" xfId="0" applyNumberFormat="1" applyFont="1" applyFill="1" applyBorder="1" applyAlignment="1"/>
    <xf numFmtId="49" fontId="0" fillId="0" borderId="1" xfId="0" applyNumberFormat="1" applyFont="1" applyBorder="1" applyAlignment="1"/>
    <xf numFmtId="0" fontId="0" fillId="2" borderId="1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/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/>
    <xf numFmtId="49" fontId="2" fillId="2" borderId="7" xfId="0" applyNumberFormat="1" applyFont="1" applyFill="1" applyBorder="1" applyAlignment="1">
      <alignment wrapText="1"/>
    </xf>
    <xf numFmtId="0" fontId="4" fillId="0" borderId="8" xfId="0" applyFont="1" applyBorder="1" applyAlignment="1"/>
    <xf numFmtId="0" fontId="4" fillId="2" borderId="8" xfId="0" applyFont="1" applyFill="1" applyBorder="1" applyAlignment="1"/>
    <xf numFmtId="0" fontId="4" fillId="0" borderId="9" xfId="0" applyFont="1" applyBorder="1" applyAlignment="1"/>
    <xf numFmtId="49" fontId="9" fillId="2" borderId="7" xfId="0" applyNumberFormat="1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</cellXfs>
  <cellStyles count="1">
    <cellStyle name="Звичайни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7"/>
  <sheetViews>
    <sheetView showGridLines="0" tabSelected="1" workbookViewId="0">
      <selection activeCell="B27" sqref="B27"/>
    </sheetView>
  </sheetViews>
  <sheetFormatPr defaultColWidth="8.85546875" defaultRowHeight="15" customHeight="1" x14ac:dyDescent="0.25"/>
  <cols>
    <col min="1" max="1" width="5" style="1" customWidth="1"/>
    <col min="2" max="2" width="7.42578125" style="1" customWidth="1"/>
    <col min="3" max="3" width="33.28515625" style="1" customWidth="1"/>
    <col min="4" max="4" width="50.85546875" style="1" customWidth="1"/>
    <col min="5" max="5" width="10.28515625" style="1" customWidth="1"/>
    <col min="6" max="6" width="11.85546875" style="1" customWidth="1"/>
    <col min="7" max="7" width="14.42578125" style="1" customWidth="1"/>
    <col min="8" max="8" width="13.28515625" style="1" customWidth="1"/>
    <col min="9" max="9" width="13" style="1" customWidth="1"/>
    <col min="10" max="256" width="8.85546875" style="1" customWidth="1"/>
  </cols>
  <sheetData>
    <row r="1" spans="1:9" ht="15" customHeight="1" x14ac:dyDescent="0.25">
      <c r="A1" s="2"/>
      <c r="B1" s="2"/>
      <c r="C1" s="3"/>
      <c r="D1" s="2"/>
      <c r="E1" s="2"/>
      <c r="F1" s="4"/>
      <c r="G1" s="4"/>
      <c r="H1" s="4"/>
      <c r="I1" s="2"/>
    </row>
    <row r="2" spans="1:9" ht="15.75" customHeight="1" x14ac:dyDescent="0.25">
      <c r="A2" s="2"/>
      <c r="B2" s="69" t="s">
        <v>0</v>
      </c>
      <c r="C2" s="70"/>
      <c r="D2" s="71"/>
      <c r="E2" s="71"/>
      <c r="F2" s="70"/>
      <c r="G2" s="70"/>
      <c r="H2" s="70"/>
      <c r="I2" s="71"/>
    </row>
    <row r="3" spans="1:9" ht="15.75" customHeight="1" x14ac:dyDescent="0.25">
      <c r="A3" s="2"/>
      <c r="B3" s="6"/>
      <c r="C3" s="7"/>
      <c r="D3" s="6"/>
      <c r="E3" s="6"/>
      <c r="F3" s="5"/>
      <c r="G3" s="8"/>
      <c r="H3" s="8"/>
      <c r="I3" s="6"/>
    </row>
    <row r="4" spans="1:9" ht="15.75" customHeight="1" x14ac:dyDescent="0.25">
      <c r="A4" s="2"/>
      <c r="B4" s="72" t="s">
        <v>1</v>
      </c>
      <c r="C4" s="73"/>
      <c r="D4" s="74"/>
      <c r="E4" s="74"/>
      <c r="F4" s="73"/>
      <c r="G4" s="73"/>
      <c r="H4" s="73"/>
      <c r="I4" s="74"/>
    </row>
    <row r="5" spans="1:9" ht="15.75" customHeight="1" x14ac:dyDescent="0.25">
      <c r="A5" s="2"/>
      <c r="B5" s="9"/>
      <c r="C5" s="10"/>
      <c r="D5" s="9"/>
      <c r="E5" s="9"/>
      <c r="F5" s="11"/>
      <c r="G5" s="12"/>
      <c r="H5" s="13"/>
      <c r="I5" s="9"/>
    </row>
    <row r="6" spans="1:9" ht="32.25" customHeight="1" x14ac:dyDescent="0.25">
      <c r="A6" s="14"/>
      <c r="B6" s="15" t="s">
        <v>2</v>
      </c>
      <c r="C6" s="16" t="s">
        <v>3</v>
      </c>
      <c r="D6" s="17" t="s">
        <v>4</v>
      </c>
      <c r="E6" s="17" t="s">
        <v>5</v>
      </c>
      <c r="F6" s="16" t="s">
        <v>6</v>
      </c>
      <c r="G6" s="16" t="s">
        <v>7</v>
      </c>
      <c r="H6" s="17" t="s">
        <v>8</v>
      </c>
      <c r="I6" s="17" t="s">
        <v>9</v>
      </c>
    </row>
    <row r="7" spans="1:9" ht="33" customHeight="1" x14ac:dyDescent="0.25">
      <c r="A7" s="18"/>
      <c r="B7" s="19" t="s">
        <v>10</v>
      </c>
      <c r="C7" s="75" t="s">
        <v>11</v>
      </c>
      <c r="D7" s="76"/>
      <c r="E7" s="76"/>
      <c r="F7" s="77"/>
      <c r="G7" s="77"/>
      <c r="H7" s="77"/>
      <c r="I7" s="78"/>
    </row>
    <row r="8" spans="1:9" ht="99.75" customHeight="1" x14ac:dyDescent="0.25">
      <c r="A8" s="18"/>
      <c r="B8" s="20" t="s">
        <v>12</v>
      </c>
      <c r="C8" s="21" t="s">
        <v>13</v>
      </c>
      <c r="D8" s="21" t="s">
        <v>14</v>
      </c>
      <c r="E8" s="22" t="s">
        <v>15</v>
      </c>
      <c r="F8" s="23">
        <v>1</v>
      </c>
      <c r="G8" s="24">
        <v>100000</v>
      </c>
      <c r="H8" s="25">
        <f>F8*G8</f>
        <v>100000</v>
      </c>
      <c r="I8" s="26"/>
    </row>
    <row r="9" spans="1:9" ht="66" customHeight="1" x14ac:dyDescent="0.25">
      <c r="A9" s="18"/>
      <c r="B9" s="20" t="s">
        <v>16</v>
      </c>
      <c r="C9" s="27" t="s">
        <v>17</v>
      </c>
      <c r="D9" s="21" t="s">
        <v>18</v>
      </c>
      <c r="E9" s="22" t="s">
        <v>15</v>
      </c>
      <c r="F9" s="23">
        <v>1</v>
      </c>
      <c r="G9" s="24">
        <v>37500</v>
      </c>
      <c r="H9" s="25">
        <f>F9*G9</f>
        <v>37500</v>
      </c>
      <c r="I9" s="26"/>
    </row>
    <row r="10" spans="1:9" ht="49.5" customHeight="1" x14ac:dyDescent="0.25">
      <c r="A10" s="18"/>
      <c r="B10" s="20" t="s">
        <v>19</v>
      </c>
      <c r="C10" s="27" t="s">
        <v>20</v>
      </c>
      <c r="D10" s="21" t="s">
        <v>21</v>
      </c>
      <c r="E10" s="22" t="s">
        <v>15</v>
      </c>
      <c r="F10" s="23">
        <v>1</v>
      </c>
      <c r="G10" s="24">
        <v>15000</v>
      </c>
      <c r="H10" s="25">
        <f>F10*G10</f>
        <v>15000</v>
      </c>
      <c r="I10" s="26"/>
    </row>
    <row r="11" spans="1:9" ht="25.15" customHeight="1" x14ac:dyDescent="0.25">
      <c r="A11" s="18"/>
      <c r="B11" s="28"/>
      <c r="C11" s="29" t="s">
        <v>22</v>
      </c>
      <c r="D11" s="30"/>
      <c r="E11" s="31"/>
      <c r="F11" s="32"/>
      <c r="G11" s="33"/>
      <c r="H11" s="34">
        <f>SUM(H8:H10)</f>
        <v>152500</v>
      </c>
      <c r="I11" s="35"/>
    </row>
    <row r="12" spans="1:9" ht="42.6" customHeight="1" x14ac:dyDescent="0.25">
      <c r="A12" s="18"/>
      <c r="B12" s="36">
        <v>2</v>
      </c>
      <c r="C12" s="75" t="s">
        <v>23</v>
      </c>
      <c r="D12" s="76"/>
      <c r="E12" s="76"/>
      <c r="F12" s="77"/>
      <c r="G12" s="77"/>
      <c r="H12" s="77"/>
      <c r="I12" s="78"/>
    </row>
    <row r="13" spans="1:9" ht="99.75" customHeight="1" x14ac:dyDescent="0.25">
      <c r="A13" s="18"/>
      <c r="B13" s="20" t="s">
        <v>24</v>
      </c>
      <c r="C13" s="27" t="s">
        <v>48</v>
      </c>
      <c r="D13" s="21" t="s">
        <v>49</v>
      </c>
      <c r="E13" s="22" t="s">
        <v>50</v>
      </c>
      <c r="F13" s="23">
        <v>7</v>
      </c>
      <c r="G13" s="24">
        <v>14000</v>
      </c>
      <c r="H13" s="25">
        <f>F13*G13</f>
        <v>98000</v>
      </c>
      <c r="I13" s="26"/>
    </row>
    <row r="14" spans="1:9" ht="15.75" customHeight="1" x14ac:dyDescent="0.25">
      <c r="A14" s="18"/>
      <c r="B14" s="37"/>
      <c r="C14" s="38" t="s">
        <v>26</v>
      </c>
      <c r="D14" s="31"/>
      <c r="E14" s="31"/>
      <c r="F14" s="32"/>
      <c r="G14" s="33"/>
      <c r="H14" s="39">
        <f>SUM(H13)</f>
        <v>98000</v>
      </c>
      <c r="I14" s="35"/>
    </row>
    <row r="15" spans="1:9" ht="15.75" customHeight="1" x14ac:dyDescent="0.25">
      <c r="A15" s="18"/>
      <c r="B15" s="40" t="s">
        <v>27</v>
      </c>
      <c r="C15" s="79" t="s">
        <v>28</v>
      </c>
      <c r="D15" s="80"/>
      <c r="E15" s="80"/>
      <c r="F15" s="80"/>
      <c r="G15" s="80"/>
      <c r="H15" s="80"/>
      <c r="I15" s="81"/>
    </row>
    <row r="16" spans="1:9" ht="32.25" customHeight="1" x14ac:dyDescent="0.25">
      <c r="A16" s="18"/>
      <c r="B16" s="20" t="s">
        <v>29</v>
      </c>
      <c r="C16" s="21" t="s">
        <v>30</v>
      </c>
      <c r="D16" s="21" t="s">
        <v>31</v>
      </c>
      <c r="E16" s="41" t="s">
        <v>15</v>
      </c>
      <c r="F16" s="42">
        <v>1</v>
      </c>
      <c r="G16" s="43">
        <v>45000</v>
      </c>
      <c r="H16" s="44">
        <f>F16*G16</f>
        <v>45000</v>
      </c>
      <c r="I16" s="26"/>
    </row>
    <row r="17" spans="1:9" ht="51.75" customHeight="1" x14ac:dyDescent="0.25">
      <c r="A17" s="45"/>
      <c r="B17" s="20" t="s">
        <v>32</v>
      </c>
      <c r="C17" s="21" t="s">
        <v>33</v>
      </c>
      <c r="D17" s="46"/>
      <c r="E17" s="41" t="s">
        <v>25</v>
      </c>
      <c r="F17" s="42">
        <v>1</v>
      </c>
      <c r="G17" s="43">
        <v>20000</v>
      </c>
      <c r="H17" s="44">
        <f>F17*G17</f>
        <v>20000</v>
      </c>
      <c r="I17" s="26"/>
    </row>
    <row r="18" spans="1:9" ht="33.75" customHeight="1" x14ac:dyDescent="0.25">
      <c r="A18" s="47"/>
      <c r="B18" s="20" t="s">
        <v>34</v>
      </c>
      <c r="C18" s="21" t="s">
        <v>35</v>
      </c>
      <c r="D18" s="21" t="s">
        <v>36</v>
      </c>
      <c r="E18" s="48" t="s">
        <v>25</v>
      </c>
      <c r="F18" s="23">
        <v>1</v>
      </c>
      <c r="G18" s="24">
        <v>14000</v>
      </c>
      <c r="H18" s="25">
        <f>F18*G18</f>
        <v>14000</v>
      </c>
      <c r="I18" s="26"/>
    </row>
    <row r="19" spans="1:9" ht="62.25" customHeight="1" x14ac:dyDescent="0.25">
      <c r="A19" s="47"/>
      <c r="B19" s="20" t="s">
        <v>37</v>
      </c>
      <c r="C19" s="27" t="s">
        <v>38</v>
      </c>
      <c r="D19" s="21" t="s">
        <v>39</v>
      </c>
      <c r="E19" s="48" t="s">
        <v>25</v>
      </c>
      <c r="F19" s="23">
        <v>1</v>
      </c>
      <c r="G19" s="24">
        <v>5600</v>
      </c>
      <c r="H19" s="25">
        <f>F19*G19</f>
        <v>5600</v>
      </c>
      <c r="I19" s="26"/>
    </row>
    <row r="20" spans="1:9" ht="74.650000000000006" customHeight="1" x14ac:dyDescent="0.25">
      <c r="A20" s="49"/>
      <c r="B20" s="50" t="s">
        <v>40</v>
      </c>
      <c r="C20" s="51" t="s">
        <v>41</v>
      </c>
      <c r="D20" s="21" t="s">
        <v>42</v>
      </c>
      <c r="E20" s="48" t="s">
        <v>25</v>
      </c>
      <c r="F20" s="23">
        <v>2</v>
      </c>
      <c r="G20" s="43">
        <v>40000</v>
      </c>
      <c r="H20" s="44">
        <f>F20*G20</f>
        <v>80000</v>
      </c>
      <c r="I20" s="26"/>
    </row>
    <row r="21" spans="1:9" ht="18.75" customHeight="1" x14ac:dyDescent="0.25">
      <c r="A21" s="18"/>
      <c r="B21" s="37"/>
      <c r="C21" s="38" t="s">
        <v>43</v>
      </c>
      <c r="D21" s="31"/>
      <c r="E21" s="31"/>
      <c r="F21" s="32"/>
      <c r="G21" s="33"/>
      <c r="H21" s="39">
        <f>SUM(H16:H20)</f>
        <v>164600</v>
      </c>
      <c r="I21" s="35"/>
    </row>
    <row r="22" spans="1:9" ht="15.75" customHeight="1" x14ac:dyDescent="0.25">
      <c r="A22" s="18"/>
      <c r="B22" s="52"/>
      <c r="C22" s="53" t="s">
        <v>44</v>
      </c>
      <c r="D22" s="54"/>
      <c r="E22" s="54"/>
      <c r="F22" s="55"/>
      <c r="G22" s="56"/>
      <c r="H22" s="57">
        <f>H21+H14+H11</f>
        <v>415100</v>
      </c>
      <c r="I22" s="58"/>
    </row>
    <row r="23" spans="1:9" ht="15.75" customHeight="1" x14ac:dyDescent="0.25">
      <c r="A23" s="18"/>
      <c r="B23" s="52"/>
      <c r="C23" s="53" t="s">
        <v>45</v>
      </c>
      <c r="D23" s="59" t="s">
        <v>46</v>
      </c>
      <c r="E23" s="54"/>
      <c r="F23" s="55"/>
      <c r="G23" s="56"/>
      <c r="H23" s="57">
        <f>H22/5</f>
        <v>83020</v>
      </c>
      <c r="I23" s="58"/>
    </row>
    <row r="24" spans="1:9" ht="15.75" customHeight="1" x14ac:dyDescent="0.25">
      <c r="A24" s="18"/>
      <c r="B24" s="52"/>
      <c r="C24" s="53" t="s">
        <v>47</v>
      </c>
      <c r="D24" s="54"/>
      <c r="E24" s="54"/>
      <c r="F24" s="55"/>
      <c r="G24" s="56"/>
      <c r="H24" s="57">
        <f>H23+H22</f>
        <v>498120</v>
      </c>
      <c r="I24" s="58"/>
    </row>
    <row r="25" spans="1:9" ht="15.75" customHeight="1" x14ac:dyDescent="0.25">
      <c r="A25" s="2"/>
      <c r="B25" s="60"/>
      <c r="C25" s="61"/>
      <c r="D25" s="60"/>
      <c r="E25" s="60"/>
      <c r="F25" s="62"/>
      <c r="G25" s="63"/>
      <c r="H25" s="64"/>
      <c r="I25" s="60"/>
    </row>
    <row r="26" spans="1:9" ht="15.75" customHeight="1" x14ac:dyDescent="0.25">
      <c r="A26" s="2"/>
      <c r="B26" s="65" t="s">
        <v>51</v>
      </c>
      <c r="C26" s="3"/>
      <c r="D26" s="2"/>
      <c r="E26" s="2"/>
      <c r="F26" s="66"/>
      <c r="G26" s="67"/>
      <c r="H26" s="68"/>
      <c r="I26" s="2"/>
    </row>
    <row r="27" spans="1:9" ht="15.75" customHeight="1" x14ac:dyDescent="0.25">
      <c r="A27" s="2"/>
      <c r="B27" s="2"/>
      <c r="C27" s="3"/>
      <c r="D27" s="2"/>
      <c r="E27" s="2"/>
      <c r="F27" s="66"/>
      <c r="G27" s="67"/>
      <c r="H27" s="68"/>
      <c r="I27" s="2"/>
    </row>
  </sheetData>
  <mergeCells count="5">
    <mergeCell ref="B2:I2"/>
    <mergeCell ref="B4:I4"/>
    <mergeCell ref="C7:I7"/>
    <mergeCell ref="C15:I15"/>
    <mergeCell ref="C12:I12"/>
  </mergeCells>
  <pageMargins left="0.23622000000000001" right="0.23622000000000001" top="0.55118100000000003" bottom="0.55118100000000003" header="0.31496099999999999" footer="0.31496099999999999"/>
  <pageSetup scale="57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Лист2 (3)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Oleksa Novosad</dc:creator>
  <cp:lastModifiedBy>Олекса</cp:lastModifiedBy>
  <dcterms:created xsi:type="dcterms:W3CDTF">2021-05-19T09:44:16Z</dcterms:created>
  <dcterms:modified xsi:type="dcterms:W3CDTF">2021-05-19T09:44:16Z</dcterms:modified>
</cp:coreProperties>
</file>