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роекти ГБ\ГБ2022\Видеонаблюдение\"/>
    </mc:Choice>
  </mc:AlternateContent>
  <bookViews>
    <workbookView xWindow="0" yWindow="0" windowWidth="28800" windowHeight="12435"/>
  </bookViews>
  <sheets>
    <sheet name="Відео " sheetId="6" r:id="rId1"/>
    <sheet name="Специфікація" sheetId="7" r:id="rId2"/>
  </sheets>
  <definedNames>
    <definedName name="_xlnm.Print_Area" localSheetId="0">'Відео '!$A$1:$P$44</definedName>
    <definedName name="_xlnm.Print_Area" localSheetId="1">Специфікація!$A$1:$E$42</definedName>
    <definedName name="КУРС" localSheetId="0">'Відео '!#REF!</definedName>
    <definedName name="КУРС" localSheetId="1">Специфікація!#REF!</definedName>
    <definedName name="КУРС">#REF!</definedName>
    <definedName name="СКИДКА" localSheetId="0">'Відео '!#REF!</definedName>
    <definedName name="СКИДКА" localSheetId="1">Специфікація!#REF!</definedName>
    <definedName name="СКИДКА">#REF!</definedName>
    <definedName name="СКИДКАКАБ" localSheetId="0">'Відео '!#REF!</definedName>
    <definedName name="СКИДКАКАБ" localSheetId="1">Специфікація!#REF!</definedName>
    <definedName name="СКИДКАКА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6" l="1"/>
  <c r="H42" i="6"/>
  <c r="H29" i="6"/>
  <c r="H30" i="6"/>
  <c r="H31" i="6"/>
  <c r="H32" i="6"/>
  <c r="H33" i="6"/>
  <c r="H34" i="6"/>
  <c r="H35" i="6"/>
  <c r="H17" i="6"/>
  <c r="H18" i="6"/>
  <c r="H19" i="6"/>
  <c r="H20" i="6"/>
  <c r="H21" i="6"/>
  <c r="H22" i="6"/>
  <c r="H23" i="6"/>
  <c r="H24" i="6"/>
  <c r="H25" i="6"/>
  <c r="H26" i="6"/>
  <c r="H8" i="6"/>
  <c r="H9" i="6"/>
  <c r="H10" i="6"/>
  <c r="H11" i="6"/>
  <c r="H12" i="6"/>
  <c r="H13" i="6"/>
  <c r="H14" i="6"/>
  <c r="H16" i="6" l="1"/>
  <c r="F40" i="6" l="1"/>
  <c r="H40" i="6" s="1"/>
  <c r="F41" i="6"/>
  <c r="H41" i="6" s="1"/>
  <c r="H28" i="6" l="1"/>
  <c r="H7" i="6"/>
  <c r="H36" i="6" s="1"/>
  <c r="F38" i="6"/>
  <c r="H38" i="6" s="1"/>
  <c r="H43" i="6" s="1"/>
  <c r="H44" i="6" l="1"/>
  <c r="H46" i="6" l="1"/>
  <c r="H47" i="6" s="1"/>
</calcChain>
</file>

<file path=xl/sharedStrings.xml><?xml version="1.0" encoding="utf-8"?>
<sst xmlns="http://schemas.openxmlformats.org/spreadsheetml/2006/main" count="218" uniqueCount="90">
  <si>
    <t>№</t>
  </si>
  <si>
    <t>Бренд</t>
  </si>
  <si>
    <t>Модель</t>
  </si>
  <si>
    <t>шт</t>
  </si>
  <si>
    <t>компл.</t>
  </si>
  <si>
    <t>м.п.</t>
  </si>
  <si>
    <t>шт.</t>
  </si>
  <si>
    <t>Ok-NET</t>
  </si>
  <si>
    <t>КПП-ВП (100) 4*2*0,51</t>
  </si>
  <si>
    <t>КМ-1</t>
  </si>
  <si>
    <t>КПВ-ВП (350) 4*2*0,51</t>
  </si>
  <si>
    <t>Трос 3/4мм ПВХ прозор 6х7+1FС</t>
  </si>
  <si>
    <t>91CTR0091CTRP34720</t>
  </si>
  <si>
    <t>UA</t>
  </si>
  <si>
    <t>3N200GG003N0820000</t>
  </si>
  <si>
    <t>Захват М8х110 крюк/крюк цб</t>
  </si>
  <si>
    <t>3KO200000003KO0402</t>
  </si>
  <si>
    <t>Коуш 4.0 мм цб</t>
  </si>
  <si>
    <t>3S20000007S0400E20</t>
  </si>
  <si>
    <t>КОц-12</t>
  </si>
  <si>
    <t>Крюк КОц-12</t>
  </si>
  <si>
    <t>DS-2CD2143G0-IS</t>
  </si>
  <si>
    <t>з побудови системи відеоспостереження за адресою: м. Київ, вул. Ружинська, 30-32</t>
  </si>
  <si>
    <t>Система відеоспостереження</t>
  </si>
  <si>
    <t>Стислий опис</t>
  </si>
  <si>
    <t xml:space="preserve">Од. вим. </t>
  </si>
  <si>
    <t>Кіл-ть.</t>
  </si>
  <si>
    <t>Ціна, грн.</t>
  </si>
  <si>
    <t>Сума, грн.</t>
  </si>
  <si>
    <t>Активне обладнання</t>
  </si>
  <si>
    <t>Hikvision</t>
  </si>
  <si>
    <t>Купольна 4МП IP відеокамера з WDR</t>
  </si>
  <si>
    <t>DS-2DE2A204IW-DE3</t>
  </si>
  <si>
    <t>Купольна 2Мп IP PTZ відеокамера з ІЧ підсвічуванням</t>
  </si>
  <si>
    <t>DS-7732NI-K4</t>
  </si>
  <si>
    <t>32-канальний 4K мережевий відеореєстратор</t>
  </si>
  <si>
    <t>Жорсткий диск Seagate SkyHawk Surveillance 6 TB</t>
  </si>
  <si>
    <t>ST6000VX001</t>
  </si>
  <si>
    <t>Seagate</t>
  </si>
  <si>
    <t>UTEPO</t>
  </si>
  <si>
    <t xml:space="preserve">SF26P-LM </t>
  </si>
  <si>
    <t>24-портовий PoE комутатор</t>
  </si>
  <si>
    <t>KIN-1200AP-RM</t>
  </si>
  <si>
    <t>Лінійно-інтерактивне джерело безперервного живлення</t>
  </si>
  <si>
    <t>Powercom</t>
  </si>
  <si>
    <t>ESERVER</t>
  </si>
  <si>
    <t>ES-Е1260G</t>
  </si>
  <si>
    <t>PS-1U-600-B</t>
  </si>
  <si>
    <t>WT-2260B-GER</t>
  </si>
  <si>
    <t>WT-2055D-20MM</t>
  </si>
  <si>
    <t>WT-2224A</t>
  </si>
  <si>
    <t>WT-2008</t>
  </si>
  <si>
    <t>Модуль Keystone RJ45 STP, кат.5E</t>
  </si>
  <si>
    <t>Термостат</t>
  </si>
  <si>
    <t>Пасивне обладнання</t>
  </si>
  <si>
    <t>Серверна шафа 12U, EServer 600х600х637 (Ш*Г*В), скло, сіра</t>
  </si>
  <si>
    <t>Полиця 600мм 1U 19″, 4 точки кріпл., EServer, чорна, 1,5мм</t>
  </si>
  <si>
    <t>Подовжувач на 9 розеток без вимикача, 220В, німецький тип, 1U 19″, пластиковий корпус, чорний довжина кабелю 1,8 м</t>
  </si>
  <si>
    <t>Комплект кріплення (чорний гвинт 20мм+гайка+шайба)</t>
  </si>
  <si>
    <t>Патч-панель модульна 24-портова STP c менеджментом кабелю, 1U 19″ HD</t>
  </si>
  <si>
    <t>Організатор кабелю EServer 1U 19″ з пластиковими кільцями, глухий, чорний, метал</t>
  </si>
  <si>
    <t>TRM-220</t>
  </si>
  <si>
    <t>MEC0251V1-A99</t>
  </si>
  <si>
    <t>Sunon</t>
  </si>
  <si>
    <t>Вентилятор 120x120x25, 12V</t>
  </si>
  <si>
    <t>Патч-корд UTP CAT.5Е, сірий, 0,5 м, (FLAT TYPE)</t>
  </si>
  <si>
    <t>WT-2334A-UTP-0.5M</t>
  </si>
  <si>
    <t>CAT.5E UTP CORD-1.5M-GRY</t>
  </si>
  <si>
    <t>Інтернет кабель 1,5м UTP литий сірий RJ45 кат. 5е</t>
  </si>
  <si>
    <t>Настінний кронштейн</t>
  </si>
  <si>
    <t>DS-1275ZJ</t>
  </si>
  <si>
    <t>Кронштейн для кріплення на стовп</t>
  </si>
  <si>
    <t>Кабельно-монтажна продукція</t>
  </si>
  <si>
    <t>Кабель  UTP,  Кат. 5е, ПЕ,  зовнішній,  4 пари,  чорний</t>
  </si>
  <si>
    <t>Кабель  UTP,  Кат. 5е, ПВХ,  внутрішній,  4 пари,  білий</t>
  </si>
  <si>
    <t>Зажим обжимний 4мм цб</t>
  </si>
  <si>
    <t>Комплект монтажний, видаткові матеріали, транспортні видатки та інш.</t>
  </si>
  <si>
    <t>Всього обладнання та матеріали:</t>
  </si>
  <si>
    <t>Монтажні роботи</t>
  </si>
  <si>
    <t>Монтаж та підключення відеокамери</t>
  </si>
  <si>
    <t>Монтаж повітряної лінії</t>
  </si>
  <si>
    <t xml:space="preserve">Прокладання кабелю </t>
  </si>
  <si>
    <t>Програмування та налаштування системи</t>
  </si>
  <si>
    <t>Монтаж пасивного обладнання</t>
  </si>
  <si>
    <t>Всього монтажні та пусконалагоджувальні роботи:</t>
  </si>
  <si>
    <t>Разом:</t>
  </si>
  <si>
    <t>DS-1294ZJ-PT</t>
  </si>
  <si>
    <t>Розрахунок бюджету до проекта</t>
  </si>
  <si>
    <t>Резерв 20%</t>
  </si>
  <si>
    <t xml:space="preserve">Сума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</si>
</sst>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 tint="0.34998626667073579"/>
      <name val="Calibri Light"/>
      <family val="2"/>
      <charset val="204"/>
      <scheme val="maj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2" borderId="1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2" borderId="2" xfId="2" applyFont="1" applyBorder="1" applyAlignment="1">
      <alignment vertical="center" wrapText="1"/>
    </xf>
    <xf numFmtId="0" fontId="4" fillId="2" borderId="4" xfId="2" applyFont="1" applyBorder="1" applyAlignment="1">
      <alignment vertical="center" wrapText="1"/>
    </xf>
    <xf numFmtId="164" fontId="4" fillId="2" borderId="1" xfId="2" applyNumberFormat="1" applyFont="1" applyBorder="1" applyAlignment="1">
      <alignment vertical="center" wrapText="1"/>
    </xf>
    <xf numFmtId="164" fontId="6" fillId="2" borderId="1" xfId="2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0" fillId="2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2" borderId="1" xfId="2" applyFont="1" applyBorder="1" applyAlignment="1">
      <alignment horizontal="center" vertical="center" wrapText="1"/>
    </xf>
    <xf numFmtId="0" fontId="2" fillId="2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3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2" xfId="2" applyFont="1" applyBorder="1" applyAlignment="1">
      <alignment horizontal="center" vertical="center" wrapText="1"/>
    </xf>
    <xf numFmtId="0" fontId="4" fillId="2" borderId="4" xfId="2" applyFont="1" applyBorder="1" applyAlignment="1">
      <alignment horizontal="center" vertical="center" wrapText="1"/>
    </xf>
    <xf numFmtId="0" fontId="4" fillId="2" borderId="1" xfId="2" applyFont="1" applyBorder="1" applyAlignment="1">
      <alignment horizontal="right" vertical="center" wrapText="1"/>
    </xf>
    <xf numFmtId="0" fontId="6" fillId="2" borderId="1" xfId="2" applyFont="1" applyBorder="1" applyAlignment="1">
      <alignment horizontal="right" vertical="center" wrapText="1"/>
    </xf>
    <xf numFmtId="0" fontId="4" fillId="2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3">
    <cellStyle name="40% - Accent3" xfId="2" builtinId="39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microsoft.com/office/2007/relationships/hdphoto" Target="../media/hdphoto1.wdp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10" Type="http://schemas.openxmlformats.org/officeDocument/2006/relationships/image" Target="../media/image10.pn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81643</xdr:colOff>
      <xdr:row>4</xdr:row>
      <xdr:rowOff>346829</xdr:rowOff>
    </xdr:from>
    <xdr:to>
      <xdr:col>9</xdr:col>
      <xdr:colOff>144782</xdr:colOff>
      <xdr:row>8</xdr:row>
      <xdr:rowOff>6530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9CDE01F8-F602-4BC0-A24F-5FC190C8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5214" y="2153858"/>
          <a:ext cx="656410" cy="56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136072</xdr:colOff>
      <xdr:row>6</xdr:row>
      <xdr:rowOff>38735</xdr:rowOff>
    </xdr:from>
    <xdr:to>
      <xdr:col>10</xdr:col>
      <xdr:colOff>76201</xdr:colOff>
      <xdr:row>9</xdr:row>
      <xdr:rowOff>23949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1DA0017F-D16D-43B7-AE67-2B7FD9E9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2915" y="2379164"/>
          <a:ext cx="631372" cy="54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5441</xdr:colOff>
      <xdr:row>6</xdr:row>
      <xdr:rowOff>179613</xdr:rowOff>
    </xdr:from>
    <xdr:to>
      <xdr:col>12</xdr:col>
      <xdr:colOff>255812</xdr:colOff>
      <xdr:row>10</xdr:row>
      <xdr:rowOff>174310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C6010FAB-6BB6-4CDC-AC35-12209E9F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3527" y="2520042"/>
          <a:ext cx="859971" cy="73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56151</xdr:colOff>
      <xdr:row>8</xdr:row>
      <xdr:rowOff>76200</xdr:rowOff>
    </xdr:from>
    <xdr:to>
      <xdr:col>9</xdr:col>
      <xdr:colOff>338548</xdr:colOff>
      <xdr:row>12</xdr:row>
      <xdr:rowOff>83820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DAF97BE9-2355-4DBB-8051-D39B8F65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9722" y="2786743"/>
          <a:ext cx="875668" cy="747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315686</xdr:colOff>
      <xdr:row>9</xdr:row>
      <xdr:rowOff>102641</xdr:rowOff>
    </xdr:from>
    <xdr:to>
      <xdr:col>11</xdr:col>
      <xdr:colOff>106680</xdr:colOff>
      <xdr:row>13</xdr:row>
      <xdr:rowOff>150222</xdr:rowOff>
    </xdr:to>
    <xdr:pic>
      <xdr:nvPicPr>
        <xdr:cNvPr id="6" name="Рисунок 5" descr="Powercom KingPro KIN-1200AP-RM">
          <a:extLst>
            <a:ext uri="{FF2B5EF4-FFF2-40B4-BE49-F238E27FC236}">
              <a16:creationId xmlns="" xmlns:a16="http://schemas.microsoft.com/office/drawing/2014/main" id="{E470C9FB-22C6-4DD2-8188-EEE27E34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9486" y="2998241"/>
          <a:ext cx="787036" cy="787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97971</xdr:colOff>
      <xdr:row>10</xdr:row>
      <xdr:rowOff>182390</xdr:rowOff>
    </xdr:from>
    <xdr:to>
      <xdr:col>9</xdr:col>
      <xdr:colOff>217715</xdr:colOff>
      <xdr:row>14</xdr:row>
      <xdr:rowOff>158931</xdr:rowOff>
    </xdr:to>
    <xdr:pic>
      <xdr:nvPicPr>
        <xdr:cNvPr id="7" name="Рисунок 6" descr="Цифровий термостат TRM-220. -40C...120C +/-1C. Верхній і нижній пороги спрацювання. 10А. Напруга 12VDC">
          <a:extLst>
            <a:ext uri="{FF2B5EF4-FFF2-40B4-BE49-F238E27FC236}">
              <a16:creationId xmlns="" xmlns:a16="http://schemas.microsoft.com/office/drawing/2014/main" id="{B133C086-3387-43FD-873B-15F03EA5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3263047"/>
          <a:ext cx="713015" cy="716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108858</xdr:colOff>
      <xdr:row>11</xdr:row>
      <xdr:rowOff>145610</xdr:rowOff>
    </xdr:from>
    <xdr:to>
      <xdr:col>12</xdr:col>
      <xdr:colOff>266698</xdr:colOff>
      <xdr:row>14</xdr:row>
      <xdr:rowOff>55515</xdr:rowOff>
    </xdr:to>
    <xdr:pic>
      <xdr:nvPicPr>
        <xdr:cNvPr id="8" name="Рисунок 7" descr="Вентилятор 120x120x25, 12V, (MEC0251V1-A99)">
          <a:extLst>
            <a:ext uri="{FF2B5EF4-FFF2-40B4-BE49-F238E27FC236}">
              <a16:creationId xmlns="" xmlns:a16="http://schemas.microsoft.com/office/drawing/2014/main" id="{060B177B-E4FD-41C4-9E01-C6470756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1" y="3411324"/>
          <a:ext cx="462641" cy="465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168726</xdr:colOff>
      <xdr:row>14</xdr:row>
      <xdr:rowOff>64795</xdr:rowOff>
    </xdr:from>
    <xdr:to>
      <xdr:col>9</xdr:col>
      <xdr:colOff>186144</xdr:colOff>
      <xdr:row>17</xdr:row>
      <xdr:rowOff>31568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4AC91E88-67A4-4BE7-B895-AE83D52C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9255" y="3885681"/>
          <a:ext cx="610689" cy="52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185057</xdr:colOff>
      <xdr:row>14</xdr:row>
      <xdr:rowOff>39252</xdr:rowOff>
    </xdr:from>
    <xdr:to>
      <xdr:col>10</xdr:col>
      <xdr:colOff>142603</xdr:colOff>
      <xdr:row>17</xdr:row>
      <xdr:rowOff>40276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8A655588-FC87-49F8-B182-14079B28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8857" y="3860138"/>
          <a:ext cx="648789" cy="556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105746</xdr:colOff>
      <xdr:row>14</xdr:row>
      <xdr:rowOff>27214</xdr:rowOff>
    </xdr:from>
    <xdr:to>
      <xdr:col>15</xdr:col>
      <xdr:colOff>442314</xdr:colOff>
      <xdr:row>19</xdr:row>
      <xdr:rowOff>161108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97F94617-96CE-4E0D-A677-73EF80D5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aturation sat="10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0789" y="3848100"/>
          <a:ext cx="1403368" cy="1211579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130628</xdr:colOff>
      <xdr:row>18</xdr:row>
      <xdr:rowOff>114300</xdr:rowOff>
    </xdr:from>
    <xdr:to>
      <xdr:col>9</xdr:col>
      <xdr:colOff>271840</xdr:colOff>
      <xdr:row>20</xdr:row>
      <xdr:rowOff>101372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ED194411-1133-4656-ACD4-4238A0D7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1157" y="4751614"/>
          <a:ext cx="734483" cy="634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81642</xdr:colOff>
      <xdr:row>19</xdr:row>
      <xdr:rowOff>304800</xdr:rowOff>
    </xdr:from>
    <xdr:to>
      <xdr:col>9</xdr:col>
      <xdr:colOff>556123</xdr:colOff>
      <xdr:row>22</xdr:row>
      <xdr:rowOff>164038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8521DD7D-E5D3-49F3-A272-110CA285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2171" y="5203371"/>
          <a:ext cx="1067752" cy="691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620485</xdr:colOff>
      <xdr:row>21</xdr:row>
      <xdr:rowOff>84204</xdr:rowOff>
    </xdr:from>
    <xdr:to>
      <xdr:col>12</xdr:col>
      <xdr:colOff>6804</xdr:colOff>
      <xdr:row>23</xdr:row>
      <xdr:rowOff>75293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AF737246-FC7B-4028-87BC-4B544CBD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85" y="5554275"/>
          <a:ext cx="674915" cy="437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185057</xdr:colOff>
      <xdr:row>22</xdr:row>
      <xdr:rowOff>27215</xdr:rowOff>
    </xdr:from>
    <xdr:to>
      <xdr:col>9</xdr:col>
      <xdr:colOff>392838</xdr:colOff>
      <xdr:row>24</xdr:row>
      <xdr:rowOff>127266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FDE855B8-F221-4DFB-87C5-DA5478E5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5586" y="5758544"/>
          <a:ext cx="801052" cy="519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462643</xdr:colOff>
      <xdr:row>23</xdr:row>
      <xdr:rowOff>168729</xdr:rowOff>
    </xdr:from>
    <xdr:to>
      <xdr:col>11</xdr:col>
      <xdr:colOff>72136</xdr:colOff>
      <xdr:row>25</xdr:row>
      <xdr:rowOff>223974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4156E3C3-8A85-4ABF-B93F-9DF3B30D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6443" y="6085115"/>
          <a:ext cx="605535" cy="523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620487</xdr:colOff>
      <xdr:row>19</xdr:row>
      <xdr:rowOff>175028</xdr:rowOff>
    </xdr:from>
    <xdr:to>
      <xdr:col>11</xdr:col>
      <xdr:colOff>241664</xdr:colOff>
      <xdr:row>21</xdr:row>
      <xdr:rowOff>137160</xdr:rowOff>
    </xdr:to>
    <xdr:pic>
      <xdr:nvPicPr>
        <xdr:cNvPr id="18" name="Рисунок 17">
          <a:extLst>
            <a:ext uri="{FF2B5EF4-FFF2-40B4-BE49-F238E27FC236}">
              <a16:creationId xmlns="" xmlns:a16="http://schemas.microsoft.com/office/drawing/2014/main" id="{23A06A6E-7749-42BA-92B5-2849294C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87" y="5073599"/>
          <a:ext cx="617219" cy="533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119743</xdr:colOff>
      <xdr:row>16</xdr:row>
      <xdr:rowOff>143820</xdr:rowOff>
    </xdr:from>
    <xdr:to>
      <xdr:col>9</xdr:col>
      <xdr:colOff>284117</xdr:colOff>
      <xdr:row>19</xdr:row>
      <xdr:rowOff>90352</xdr:rowOff>
    </xdr:to>
    <xdr:pic>
      <xdr:nvPicPr>
        <xdr:cNvPr id="19" name="Рисунок 18">
          <a:extLst>
            <a:ext uri="{FF2B5EF4-FFF2-40B4-BE49-F238E27FC236}">
              <a16:creationId xmlns="" xmlns:a16="http://schemas.microsoft.com/office/drawing/2014/main" id="{A31BB6A4-E24F-494F-B239-F3D34145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272" y="4334820"/>
          <a:ext cx="757645" cy="654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174171</xdr:colOff>
      <xdr:row>28</xdr:row>
      <xdr:rowOff>136072</xdr:rowOff>
    </xdr:from>
    <xdr:to>
      <xdr:col>9</xdr:col>
      <xdr:colOff>190805</xdr:colOff>
      <xdr:row>30</xdr:row>
      <xdr:rowOff>125187</xdr:rowOff>
    </xdr:to>
    <xdr:pic>
      <xdr:nvPicPr>
        <xdr:cNvPr id="20" name="Рисунок 19">
          <a:extLst>
            <a:ext uri="{FF2B5EF4-FFF2-40B4-BE49-F238E27FC236}">
              <a16:creationId xmlns="" xmlns:a16="http://schemas.microsoft.com/office/drawing/2014/main" id="{2C949340-F213-43C7-9837-8EE11898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7124701"/>
          <a:ext cx="60990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103416</xdr:colOff>
      <xdr:row>29</xdr:row>
      <xdr:rowOff>152878</xdr:rowOff>
    </xdr:from>
    <xdr:to>
      <xdr:col>9</xdr:col>
      <xdr:colOff>653144</xdr:colOff>
      <xdr:row>31</xdr:row>
      <xdr:rowOff>51164</xdr:rowOff>
    </xdr:to>
    <xdr:pic>
      <xdr:nvPicPr>
        <xdr:cNvPr id="21" name="Рисунок 20" descr="Захват М8х110 гак/гак цб">
          <a:extLst>
            <a:ext uri="{FF2B5EF4-FFF2-40B4-BE49-F238E27FC236}">
              <a16:creationId xmlns="" xmlns:a16="http://schemas.microsoft.com/office/drawing/2014/main" id="{5635F1A8-6021-421E-B6F9-E7969616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7216" y="7375549"/>
          <a:ext cx="549728" cy="36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289583</xdr:colOff>
      <xdr:row>30</xdr:row>
      <xdr:rowOff>125186</xdr:rowOff>
    </xdr:from>
    <xdr:to>
      <xdr:col>8</xdr:col>
      <xdr:colOff>554165</xdr:colOff>
      <xdr:row>32</xdr:row>
      <xdr:rowOff>92529</xdr:rowOff>
    </xdr:to>
    <xdr:pic>
      <xdr:nvPicPr>
        <xdr:cNvPr id="22" name="Рисунок 21" descr="Коуш 4.0 мм цб">
          <a:extLst>
            <a:ext uri="{FF2B5EF4-FFF2-40B4-BE49-F238E27FC236}">
              <a16:creationId xmlns="" xmlns:a16="http://schemas.microsoft.com/office/drawing/2014/main" id="{F28EF946-055A-4D08-B099-266F193E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0112" y="7581900"/>
          <a:ext cx="264582" cy="435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108857</xdr:colOff>
      <xdr:row>31</xdr:row>
      <xdr:rowOff>204147</xdr:rowOff>
    </xdr:from>
    <xdr:to>
      <xdr:col>9</xdr:col>
      <xdr:colOff>499011</xdr:colOff>
      <xdr:row>33</xdr:row>
      <xdr:rowOff>38100</xdr:rowOff>
    </xdr:to>
    <xdr:pic>
      <xdr:nvPicPr>
        <xdr:cNvPr id="23" name="Рисунок 22" descr="Зажим обжимной 4мм цб">
          <a:extLst>
            <a:ext uri="{FF2B5EF4-FFF2-40B4-BE49-F238E27FC236}">
              <a16:creationId xmlns="" xmlns:a16="http://schemas.microsoft.com/office/drawing/2014/main" id="{E1C765C3-1D4D-49F8-90C8-EBA95A97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2657" y="7894904"/>
          <a:ext cx="390154" cy="302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49889</xdr:colOff>
      <xdr:row>32</xdr:row>
      <xdr:rowOff>123910</xdr:rowOff>
    </xdr:from>
    <xdr:to>
      <xdr:col>9</xdr:col>
      <xdr:colOff>43543</xdr:colOff>
      <xdr:row>34</xdr:row>
      <xdr:rowOff>167640</xdr:rowOff>
    </xdr:to>
    <xdr:pic>
      <xdr:nvPicPr>
        <xdr:cNvPr id="24" name="Рисунок 23" descr="Результат пошуку зображень за запитом КОц-12 купить киев">
          <a:extLst>
            <a:ext uri="{FF2B5EF4-FFF2-40B4-BE49-F238E27FC236}">
              <a16:creationId xmlns="" xmlns:a16="http://schemas.microsoft.com/office/drawing/2014/main" id="{B16ED00B-7D4E-4EC7-8EF9-39DE88BE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418" y="8048710"/>
          <a:ext cx="586925" cy="51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68986</xdr:colOff>
      <xdr:row>25</xdr:row>
      <xdr:rowOff>208373</xdr:rowOff>
    </xdr:from>
    <xdr:to>
      <xdr:col>8</xdr:col>
      <xdr:colOff>571498</xdr:colOff>
      <xdr:row>28</xdr:row>
      <xdr:rowOff>102733</xdr:rowOff>
    </xdr:to>
    <xdr:pic>
      <xdr:nvPicPr>
        <xdr:cNvPr id="25" name="Рисунок 24" descr="OK-Net КПП-ВП (100) 4x2x0,51 (49219)">
          <a:extLst>
            <a:ext uri="{FF2B5EF4-FFF2-40B4-BE49-F238E27FC236}">
              <a16:creationId xmlns="" xmlns:a16="http://schemas.microsoft.com/office/drawing/2014/main" id="{D4781F8F-4D8F-4251-ADE8-F70C29C6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021512" y="6590847"/>
          <a:ext cx="498518" cy="502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253060</xdr:colOff>
      <xdr:row>26</xdr:row>
      <xdr:rowOff>81065</xdr:rowOff>
    </xdr:from>
    <xdr:to>
      <xdr:col>10</xdr:col>
      <xdr:colOff>144271</xdr:colOff>
      <xdr:row>29</xdr:row>
      <xdr:rowOff>64737</xdr:rowOff>
    </xdr:to>
    <xdr:pic>
      <xdr:nvPicPr>
        <xdr:cNvPr id="26" name="Рисунок 25">
          <a:extLst>
            <a:ext uri="{FF2B5EF4-FFF2-40B4-BE49-F238E27FC236}">
              <a16:creationId xmlns="" xmlns:a16="http://schemas.microsoft.com/office/drawing/2014/main" id="{25F81510-E418-409C-981A-1293B4BA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794172" y="6702267"/>
          <a:ext cx="587829" cy="582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topLeftCell="A37" zoomScale="140" zoomScaleNormal="140" zoomScaleSheetLayoutView="145" zoomScalePageLayoutView="160" workbookViewId="0">
      <selection activeCell="J50" sqref="J50"/>
    </sheetView>
  </sheetViews>
  <sheetFormatPr defaultColWidth="8.7109375" defaultRowHeight="15" x14ac:dyDescent="0.25"/>
  <cols>
    <col min="1" max="1" width="3" style="1" customWidth="1"/>
    <col min="2" max="2" width="13" style="1" customWidth="1"/>
    <col min="3" max="3" width="19.28515625" style="1" customWidth="1"/>
    <col min="4" max="4" width="37.85546875" style="2" customWidth="1"/>
    <col min="5" max="5" width="5.28515625" style="3" bestFit="1" customWidth="1"/>
    <col min="6" max="6" width="3.85546875" style="3" customWidth="1"/>
    <col min="7" max="7" width="9.42578125" style="3" customWidth="1"/>
    <col min="8" max="8" width="13" style="3" customWidth="1"/>
    <col min="9" max="9" width="8.7109375" style="1" customWidth="1"/>
    <col min="10" max="10" width="10.140625" style="1" customWidth="1"/>
    <col min="11" max="12" width="4.42578125" style="1" customWidth="1"/>
    <col min="13" max="13" width="6.7109375" style="1" customWidth="1"/>
    <col min="14" max="15" width="0" style="1" hidden="1" customWidth="1"/>
    <col min="16" max="16384" width="8.7109375" style="1"/>
  </cols>
  <sheetData>
    <row r="1" spans="1:13" ht="21" x14ac:dyDescent="0.25">
      <c r="A1" s="24" t="s">
        <v>87</v>
      </c>
      <c r="B1" s="24"/>
      <c r="C1" s="24"/>
      <c r="D1" s="24"/>
      <c r="E1" s="24"/>
      <c r="F1" s="24"/>
      <c r="G1" s="24"/>
      <c r="H1" s="24"/>
    </row>
    <row r="2" spans="1:13" x14ac:dyDescent="0.25">
      <c r="A2" s="29" t="s">
        <v>22</v>
      </c>
      <c r="B2" s="29"/>
      <c r="C2" s="29"/>
      <c r="D2" s="29"/>
      <c r="E2" s="29"/>
      <c r="F2" s="29"/>
      <c r="G2" s="29"/>
      <c r="H2" s="29"/>
    </row>
    <row r="3" spans="1:13" ht="9" customHeight="1" x14ac:dyDescent="0.25"/>
    <row r="4" spans="1:13" x14ac:dyDescent="0.25">
      <c r="A4" s="25" t="s">
        <v>23</v>
      </c>
      <c r="B4" s="26"/>
      <c r="C4" s="26"/>
      <c r="D4" s="26"/>
      <c r="E4" s="26"/>
      <c r="F4" s="26"/>
      <c r="G4" s="26"/>
      <c r="H4" s="26"/>
    </row>
    <row r="5" spans="1:13" ht="30" customHeight="1" x14ac:dyDescent="0.25">
      <c r="A5" s="6" t="s">
        <v>0</v>
      </c>
      <c r="B5" s="6" t="s">
        <v>1</v>
      </c>
      <c r="C5" s="6" t="s">
        <v>2</v>
      </c>
      <c r="D5" s="6" t="s">
        <v>24</v>
      </c>
      <c r="E5" s="6" t="s">
        <v>25</v>
      </c>
      <c r="F5" s="6" t="s">
        <v>26</v>
      </c>
      <c r="G5" s="6" t="s">
        <v>27</v>
      </c>
      <c r="H5" s="6" t="s">
        <v>28</v>
      </c>
    </row>
    <row r="6" spans="1:13" ht="12" customHeight="1" x14ac:dyDescent="0.25">
      <c r="A6" s="11"/>
      <c r="B6" s="28" t="s">
        <v>29</v>
      </c>
      <c r="C6" s="28"/>
      <c r="D6" s="28"/>
      <c r="E6" s="28"/>
      <c r="F6" s="28"/>
      <c r="G6" s="28"/>
      <c r="H6" s="12"/>
    </row>
    <row r="7" spans="1:13" x14ac:dyDescent="0.25">
      <c r="A7" s="4">
        <v>1</v>
      </c>
      <c r="B7" s="4" t="s">
        <v>30</v>
      </c>
      <c r="C7" s="7" t="s">
        <v>21</v>
      </c>
      <c r="D7" s="5" t="s">
        <v>31</v>
      </c>
      <c r="E7" s="4" t="s">
        <v>3</v>
      </c>
      <c r="F7" s="4">
        <v>14</v>
      </c>
      <c r="G7" s="8">
        <v>3320</v>
      </c>
      <c r="H7" s="8">
        <f>F7*G7</f>
        <v>46480</v>
      </c>
      <c r="I7"/>
      <c r="J7"/>
    </row>
    <row r="8" spans="1:13" ht="22.5" x14ac:dyDescent="0.25">
      <c r="A8" s="4">
        <v>2</v>
      </c>
      <c r="B8" s="4" t="s">
        <v>30</v>
      </c>
      <c r="C8" s="7" t="s">
        <v>32</v>
      </c>
      <c r="D8" s="16" t="s">
        <v>33</v>
      </c>
      <c r="E8" s="4" t="s">
        <v>3</v>
      </c>
      <c r="F8" s="4">
        <v>3</v>
      </c>
      <c r="G8" s="8">
        <v>5320</v>
      </c>
      <c r="H8" s="8">
        <f t="shared" ref="H8:H14" si="0">F8*G8</f>
        <v>15960</v>
      </c>
      <c r="I8"/>
    </row>
    <row r="9" spans="1:13" x14ac:dyDescent="0.25">
      <c r="A9" s="4">
        <v>3</v>
      </c>
      <c r="B9" s="4" t="s">
        <v>30</v>
      </c>
      <c r="C9" s="7" t="s">
        <v>34</v>
      </c>
      <c r="D9" s="16" t="s">
        <v>35</v>
      </c>
      <c r="E9" s="4" t="s">
        <v>3</v>
      </c>
      <c r="F9" s="4">
        <v>1</v>
      </c>
      <c r="G9" s="8">
        <v>11200</v>
      </c>
      <c r="H9" s="8">
        <f t="shared" si="0"/>
        <v>11200</v>
      </c>
      <c r="I9"/>
    </row>
    <row r="10" spans="1:13" x14ac:dyDescent="0.25">
      <c r="A10" s="4">
        <v>4</v>
      </c>
      <c r="B10" s="4" t="s">
        <v>38</v>
      </c>
      <c r="C10" s="7" t="s">
        <v>37</v>
      </c>
      <c r="D10" s="16" t="s">
        <v>36</v>
      </c>
      <c r="E10" s="4" t="s">
        <v>3</v>
      </c>
      <c r="F10" s="4">
        <v>1</v>
      </c>
      <c r="G10" s="8">
        <v>4596</v>
      </c>
      <c r="H10" s="8">
        <f t="shared" si="0"/>
        <v>4596</v>
      </c>
      <c r="I10"/>
    </row>
    <row r="11" spans="1:13" x14ac:dyDescent="0.25">
      <c r="A11" s="4">
        <v>5</v>
      </c>
      <c r="B11" s="4" t="s">
        <v>39</v>
      </c>
      <c r="C11" s="7" t="s">
        <v>40</v>
      </c>
      <c r="D11" s="16" t="s">
        <v>41</v>
      </c>
      <c r="E11" s="4" t="s">
        <v>3</v>
      </c>
      <c r="F11" s="4">
        <v>1</v>
      </c>
      <c r="G11" s="8">
        <v>5684</v>
      </c>
      <c r="H11" s="8">
        <f t="shared" si="0"/>
        <v>5684</v>
      </c>
      <c r="I11"/>
      <c r="J11"/>
    </row>
    <row r="12" spans="1:13" ht="22.5" x14ac:dyDescent="0.25">
      <c r="A12" s="4">
        <v>6</v>
      </c>
      <c r="B12" s="4" t="s">
        <v>44</v>
      </c>
      <c r="C12" s="7" t="s">
        <v>42</v>
      </c>
      <c r="D12" s="16" t="s">
        <v>43</v>
      </c>
      <c r="E12" s="4" t="s">
        <v>3</v>
      </c>
      <c r="F12" s="4">
        <v>1</v>
      </c>
      <c r="G12" s="8">
        <v>8120</v>
      </c>
      <c r="H12" s="8">
        <f t="shared" si="0"/>
        <v>8120</v>
      </c>
      <c r="I12"/>
    </row>
    <row r="13" spans="1:13" x14ac:dyDescent="0.25">
      <c r="A13" s="4">
        <v>7</v>
      </c>
      <c r="B13" s="4" t="s">
        <v>63</v>
      </c>
      <c r="C13" s="7" t="s">
        <v>62</v>
      </c>
      <c r="D13" s="16" t="s">
        <v>64</v>
      </c>
      <c r="E13" s="4" t="s">
        <v>3</v>
      </c>
      <c r="F13" s="4">
        <v>2</v>
      </c>
      <c r="G13" s="8">
        <v>260</v>
      </c>
      <c r="H13" s="8">
        <f t="shared" si="0"/>
        <v>520</v>
      </c>
      <c r="I13"/>
      <c r="J13"/>
      <c r="M13"/>
    </row>
    <row r="14" spans="1:13" x14ac:dyDescent="0.25">
      <c r="A14" s="4">
        <v>8</v>
      </c>
      <c r="B14" s="4" t="s">
        <v>63</v>
      </c>
      <c r="C14" s="7" t="s">
        <v>61</v>
      </c>
      <c r="D14" s="16" t="s">
        <v>53</v>
      </c>
      <c r="E14" s="4" t="s">
        <v>3</v>
      </c>
      <c r="F14" s="4">
        <v>1</v>
      </c>
      <c r="G14" s="8">
        <v>396</v>
      </c>
      <c r="H14" s="8">
        <f t="shared" si="0"/>
        <v>396</v>
      </c>
      <c r="I14"/>
    </row>
    <row r="15" spans="1:13" x14ac:dyDescent="0.25">
      <c r="A15" s="30" t="s">
        <v>54</v>
      </c>
      <c r="B15" s="28"/>
      <c r="C15" s="28"/>
      <c r="D15" s="28"/>
      <c r="E15" s="28"/>
      <c r="F15" s="28"/>
      <c r="G15" s="28"/>
      <c r="H15" s="31"/>
    </row>
    <row r="16" spans="1:13" x14ac:dyDescent="0.25">
      <c r="A16" s="4">
        <v>9</v>
      </c>
      <c r="B16" s="4" t="s">
        <v>30</v>
      </c>
      <c r="C16" s="17" t="s">
        <v>86</v>
      </c>
      <c r="D16" s="16" t="s">
        <v>69</v>
      </c>
      <c r="E16" s="4" t="s">
        <v>3</v>
      </c>
      <c r="F16" s="4">
        <v>3</v>
      </c>
      <c r="G16" s="18">
        <v>498</v>
      </c>
      <c r="H16" s="18">
        <f>F16*G16</f>
        <v>1494</v>
      </c>
      <c r="J16"/>
    </row>
    <row r="17" spans="1:11" x14ac:dyDescent="0.25">
      <c r="A17" s="4">
        <v>10</v>
      </c>
      <c r="B17" s="4" t="s">
        <v>30</v>
      </c>
      <c r="C17" s="17" t="s">
        <v>70</v>
      </c>
      <c r="D17" s="16" t="s">
        <v>71</v>
      </c>
      <c r="E17" s="4" t="s">
        <v>3</v>
      </c>
      <c r="F17" s="4">
        <v>3</v>
      </c>
      <c r="G17" s="18">
        <v>392</v>
      </c>
      <c r="H17" s="18">
        <f t="shared" ref="H17:H26" si="1">F17*G17</f>
        <v>1176</v>
      </c>
    </row>
    <row r="18" spans="1:11" ht="22.5" x14ac:dyDescent="0.25">
      <c r="A18" s="4">
        <v>11</v>
      </c>
      <c r="B18" s="4" t="s">
        <v>45</v>
      </c>
      <c r="C18" s="17" t="s">
        <v>46</v>
      </c>
      <c r="D18" s="16" t="s">
        <v>55</v>
      </c>
      <c r="E18" s="4" t="s">
        <v>3</v>
      </c>
      <c r="F18" s="4">
        <v>1</v>
      </c>
      <c r="G18" s="18">
        <v>3514</v>
      </c>
      <c r="H18" s="18">
        <f t="shared" si="1"/>
        <v>3514</v>
      </c>
      <c r="I18"/>
      <c r="J18"/>
    </row>
    <row r="19" spans="1:11" ht="22.5" x14ac:dyDescent="0.25">
      <c r="A19" s="4">
        <v>12</v>
      </c>
      <c r="B19" s="4" t="s">
        <v>45</v>
      </c>
      <c r="C19" s="17" t="s">
        <v>47</v>
      </c>
      <c r="D19" s="16" t="s">
        <v>56</v>
      </c>
      <c r="E19" s="4" t="s">
        <v>3</v>
      </c>
      <c r="F19" s="4">
        <v>2</v>
      </c>
      <c r="G19" s="18">
        <v>772</v>
      </c>
      <c r="H19" s="18">
        <f t="shared" si="1"/>
        <v>1544</v>
      </c>
      <c r="J19"/>
    </row>
    <row r="20" spans="1:11" ht="33.75" x14ac:dyDescent="0.25">
      <c r="A20" s="4">
        <v>13</v>
      </c>
      <c r="B20" s="4" t="s">
        <v>45</v>
      </c>
      <c r="C20" s="17" t="s">
        <v>48</v>
      </c>
      <c r="D20" s="16" t="s">
        <v>57</v>
      </c>
      <c r="E20" s="4" t="s">
        <v>3</v>
      </c>
      <c r="F20" s="4">
        <v>1</v>
      </c>
      <c r="G20" s="18">
        <v>501</v>
      </c>
      <c r="H20" s="18">
        <f t="shared" si="1"/>
        <v>501</v>
      </c>
    </row>
    <row r="21" spans="1:11" ht="22.5" x14ac:dyDescent="0.25">
      <c r="A21" s="4">
        <v>14</v>
      </c>
      <c r="B21" s="4" t="s">
        <v>45</v>
      </c>
      <c r="C21" s="17" t="s">
        <v>49</v>
      </c>
      <c r="D21" s="16" t="s">
        <v>58</v>
      </c>
      <c r="E21" s="4" t="s">
        <v>3</v>
      </c>
      <c r="F21" s="4">
        <v>32</v>
      </c>
      <c r="G21" s="18">
        <v>4</v>
      </c>
      <c r="H21" s="18">
        <f t="shared" si="1"/>
        <v>128</v>
      </c>
      <c r="K21"/>
    </row>
    <row r="22" spans="1:11" ht="22.5" x14ac:dyDescent="0.25">
      <c r="A22" s="4">
        <v>15</v>
      </c>
      <c r="B22" s="4" t="s">
        <v>45</v>
      </c>
      <c r="C22" s="17" t="s">
        <v>50</v>
      </c>
      <c r="D22" s="16" t="s">
        <v>59</v>
      </c>
      <c r="E22" s="4" t="s">
        <v>3</v>
      </c>
      <c r="F22" s="4">
        <v>1</v>
      </c>
      <c r="G22" s="18">
        <v>408</v>
      </c>
      <c r="H22" s="18">
        <f t="shared" si="1"/>
        <v>408</v>
      </c>
    </row>
    <row r="23" spans="1:11" x14ac:dyDescent="0.25">
      <c r="A23" s="4">
        <v>16</v>
      </c>
      <c r="B23" s="4" t="s">
        <v>45</v>
      </c>
      <c r="C23" s="17" t="s">
        <v>51</v>
      </c>
      <c r="D23" s="16" t="s">
        <v>52</v>
      </c>
      <c r="E23" s="4" t="s">
        <v>3</v>
      </c>
      <c r="F23" s="4">
        <v>24</v>
      </c>
      <c r="G23" s="18">
        <v>42</v>
      </c>
      <c r="H23" s="18">
        <f t="shared" si="1"/>
        <v>1008</v>
      </c>
    </row>
    <row r="24" spans="1:11" ht="18.75" customHeight="1" x14ac:dyDescent="0.25">
      <c r="A24" s="4">
        <v>17</v>
      </c>
      <c r="B24" s="4" t="s">
        <v>45</v>
      </c>
      <c r="C24" s="17">
        <v>40057</v>
      </c>
      <c r="D24" s="16" t="s">
        <v>60</v>
      </c>
      <c r="E24" s="4" t="s">
        <v>3</v>
      </c>
      <c r="F24" s="4">
        <v>1</v>
      </c>
      <c r="G24" s="18">
        <v>109</v>
      </c>
      <c r="H24" s="18">
        <f t="shared" si="1"/>
        <v>109</v>
      </c>
      <c r="I24"/>
    </row>
    <row r="25" spans="1:11" ht="18.75" customHeight="1" x14ac:dyDescent="0.25">
      <c r="A25" s="4">
        <v>18</v>
      </c>
      <c r="B25" s="4" t="s">
        <v>45</v>
      </c>
      <c r="C25" s="17" t="s">
        <v>67</v>
      </c>
      <c r="D25" s="16" t="s">
        <v>68</v>
      </c>
      <c r="E25" s="4" t="s">
        <v>3</v>
      </c>
      <c r="F25" s="4">
        <v>2</v>
      </c>
      <c r="G25" s="18">
        <v>28</v>
      </c>
      <c r="H25" s="18">
        <f t="shared" si="1"/>
        <v>56</v>
      </c>
    </row>
    <row r="26" spans="1:11" ht="18.75" customHeight="1" x14ac:dyDescent="0.25">
      <c r="A26" s="4">
        <v>19</v>
      </c>
      <c r="B26" s="4" t="s">
        <v>45</v>
      </c>
      <c r="C26" s="17" t="s">
        <v>66</v>
      </c>
      <c r="D26" s="16" t="s">
        <v>65</v>
      </c>
      <c r="E26" s="4" t="s">
        <v>3</v>
      </c>
      <c r="F26" s="4">
        <v>18</v>
      </c>
      <c r="G26" s="18">
        <v>20</v>
      </c>
      <c r="H26" s="18">
        <f t="shared" si="1"/>
        <v>360</v>
      </c>
    </row>
    <row r="27" spans="1:11" ht="11.25" customHeight="1" x14ac:dyDescent="0.25">
      <c r="A27" s="11"/>
      <c r="B27" s="28" t="s">
        <v>72</v>
      </c>
      <c r="C27" s="28"/>
      <c r="D27" s="28"/>
      <c r="E27" s="28"/>
      <c r="F27" s="28"/>
      <c r="G27" s="28"/>
      <c r="H27" s="12"/>
    </row>
    <row r="28" spans="1:11" ht="18.75" customHeight="1" x14ac:dyDescent="0.25">
      <c r="A28" s="4">
        <v>20</v>
      </c>
      <c r="B28" s="4" t="s">
        <v>7</v>
      </c>
      <c r="C28" s="9" t="s">
        <v>8</v>
      </c>
      <c r="D28" s="10" t="s">
        <v>73</v>
      </c>
      <c r="E28" s="4" t="s">
        <v>5</v>
      </c>
      <c r="F28" s="4">
        <v>305</v>
      </c>
      <c r="G28" s="8">
        <v>10.75</v>
      </c>
      <c r="H28" s="8">
        <f>F28*G28</f>
        <v>3278.75</v>
      </c>
      <c r="I28"/>
      <c r="K28"/>
    </row>
    <row r="29" spans="1:11" ht="18.75" customHeight="1" x14ac:dyDescent="0.25">
      <c r="A29" s="4">
        <v>21</v>
      </c>
      <c r="B29" s="4" t="s">
        <v>7</v>
      </c>
      <c r="C29" s="9" t="s">
        <v>10</v>
      </c>
      <c r="D29" s="15" t="s">
        <v>74</v>
      </c>
      <c r="E29" s="4" t="s">
        <v>5</v>
      </c>
      <c r="F29" s="4">
        <v>800</v>
      </c>
      <c r="G29" s="8">
        <v>9.67</v>
      </c>
      <c r="H29" s="8">
        <f t="shared" ref="H29:H35" si="2">F29*G29</f>
        <v>7736</v>
      </c>
      <c r="K29"/>
    </row>
    <row r="30" spans="1:11" ht="18.75" customHeight="1" x14ac:dyDescent="0.25">
      <c r="A30" s="4">
        <v>22</v>
      </c>
      <c r="B30" s="4" t="s">
        <v>13</v>
      </c>
      <c r="C30" s="9" t="s">
        <v>12</v>
      </c>
      <c r="D30" s="15" t="s">
        <v>11</v>
      </c>
      <c r="E30" s="4" t="s">
        <v>5</v>
      </c>
      <c r="F30" s="4">
        <v>100</v>
      </c>
      <c r="G30" s="8">
        <v>9.9</v>
      </c>
      <c r="H30" s="8">
        <f t="shared" si="2"/>
        <v>990</v>
      </c>
    </row>
    <row r="31" spans="1:11" ht="18.75" customHeight="1" x14ac:dyDescent="0.25">
      <c r="A31" s="4">
        <v>23</v>
      </c>
      <c r="B31" s="4" t="s">
        <v>13</v>
      </c>
      <c r="C31" s="9" t="s">
        <v>14</v>
      </c>
      <c r="D31" s="15" t="s">
        <v>15</v>
      </c>
      <c r="E31" s="4" t="s">
        <v>3</v>
      </c>
      <c r="F31" s="4">
        <v>8</v>
      </c>
      <c r="G31" s="8">
        <v>35.549999999999997</v>
      </c>
      <c r="H31" s="8">
        <f t="shared" si="2"/>
        <v>284.39999999999998</v>
      </c>
      <c r="K31"/>
    </row>
    <row r="32" spans="1:11" ht="18.75" customHeight="1" x14ac:dyDescent="0.25">
      <c r="A32" s="4">
        <v>24</v>
      </c>
      <c r="B32" s="4" t="s">
        <v>13</v>
      </c>
      <c r="C32" s="9" t="s">
        <v>16</v>
      </c>
      <c r="D32" s="15" t="s">
        <v>17</v>
      </c>
      <c r="E32" s="4" t="s">
        <v>3</v>
      </c>
      <c r="F32" s="4">
        <v>8</v>
      </c>
      <c r="G32" s="8">
        <v>2.67</v>
      </c>
      <c r="H32" s="8">
        <f t="shared" si="2"/>
        <v>21.36</v>
      </c>
      <c r="J32"/>
    </row>
    <row r="33" spans="1:11" ht="18.75" customHeight="1" x14ac:dyDescent="0.25">
      <c r="A33" s="4">
        <v>25</v>
      </c>
      <c r="B33" s="4" t="s">
        <v>13</v>
      </c>
      <c r="C33" s="9" t="s">
        <v>18</v>
      </c>
      <c r="D33" s="15" t="s">
        <v>75</v>
      </c>
      <c r="E33" s="4" t="s">
        <v>3</v>
      </c>
      <c r="F33" s="4">
        <v>8</v>
      </c>
      <c r="G33" s="8">
        <v>21.33</v>
      </c>
      <c r="H33" s="8">
        <f t="shared" si="2"/>
        <v>170.64</v>
      </c>
      <c r="J33"/>
    </row>
    <row r="34" spans="1:11" ht="18.75" customHeight="1" x14ac:dyDescent="0.25">
      <c r="A34" s="4">
        <v>26</v>
      </c>
      <c r="B34" s="4" t="s">
        <v>13</v>
      </c>
      <c r="C34" s="9" t="s">
        <v>19</v>
      </c>
      <c r="D34" s="15" t="s">
        <v>20</v>
      </c>
      <c r="E34" s="4" t="s">
        <v>3</v>
      </c>
      <c r="F34" s="4">
        <v>8</v>
      </c>
      <c r="G34" s="8">
        <v>49</v>
      </c>
      <c r="H34" s="8">
        <f t="shared" si="2"/>
        <v>392</v>
      </c>
      <c r="K34"/>
    </row>
    <row r="35" spans="1:11" ht="20.45" customHeight="1" x14ac:dyDescent="0.25">
      <c r="A35" s="4">
        <v>27</v>
      </c>
      <c r="B35" s="4"/>
      <c r="C35" s="9" t="s">
        <v>9</v>
      </c>
      <c r="D35" s="5" t="s">
        <v>76</v>
      </c>
      <c r="E35" s="4" t="s">
        <v>4</v>
      </c>
      <c r="F35" s="4">
        <v>1</v>
      </c>
      <c r="G35" s="8">
        <v>850</v>
      </c>
      <c r="H35" s="8">
        <f t="shared" si="2"/>
        <v>850</v>
      </c>
    </row>
    <row r="36" spans="1:11" ht="12.6" customHeight="1" x14ac:dyDescent="0.25">
      <c r="A36" s="32" t="s">
        <v>77</v>
      </c>
      <c r="B36" s="32"/>
      <c r="C36" s="32"/>
      <c r="D36" s="32"/>
      <c r="E36" s="32"/>
      <c r="F36" s="32"/>
      <c r="G36" s="32"/>
      <c r="H36" s="13">
        <f>H7+H8+H9+H10+H11+H12+H13+H14+H16+H17+H18+H19+H20+H21+H22+H23+H24+H25+H26+H28+H29+H30+H31+H32+H33+H34+H35</f>
        <v>116977.15</v>
      </c>
    </row>
    <row r="37" spans="1:11" ht="15" customHeight="1" x14ac:dyDescent="0.25">
      <c r="A37" s="34" t="s">
        <v>78</v>
      </c>
      <c r="B37" s="34"/>
      <c r="C37" s="34"/>
      <c r="D37" s="34"/>
      <c r="E37" s="34"/>
      <c r="F37" s="34"/>
      <c r="G37" s="34"/>
      <c r="H37" s="34"/>
    </row>
    <row r="38" spans="1:11" ht="15" customHeight="1" x14ac:dyDescent="0.25">
      <c r="A38" s="4">
        <v>1</v>
      </c>
      <c r="B38" s="27" t="s">
        <v>79</v>
      </c>
      <c r="C38" s="27"/>
      <c r="D38" s="27"/>
      <c r="E38" s="4" t="s">
        <v>6</v>
      </c>
      <c r="F38" s="4">
        <f>F7</f>
        <v>14</v>
      </c>
      <c r="G38" s="8">
        <v>750</v>
      </c>
      <c r="H38" s="8">
        <f t="shared" ref="H38:H42" si="3">F38*G38</f>
        <v>10500</v>
      </c>
    </row>
    <row r="39" spans="1:11" ht="15" customHeight="1" x14ac:dyDescent="0.25">
      <c r="A39" s="4">
        <v>2</v>
      </c>
      <c r="B39" s="27" t="s">
        <v>83</v>
      </c>
      <c r="C39" s="27"/>
      <c r="D39" s="27"/>
      <c r="E39" s="4" t="s">
        <v>6</v>
      </c>
      <c r="F39" s="4">
        <v>1</v>
      </c>
      <c r="G39" s="8">
        <v>3495.62</v>
      </c>
      <c r="H39" s="8">
        <f t="shared" si="3"/>
        <v>3495.62</v>
      </c>
    </row>
    <row r="40" spans="1:11" ht="15" customHeight="1" x14ac:dyDescent="0.25">
      <c r="A40" s="4">
        <v>3</v>
      </c>
      <c r="B40" s="27" t="s">
        <v>80</v>
      </c>
      <c r="C40" s="27"/>
      <c r="D40" s="27"/>
      <c r="E40" s="4" t="s">
        <v>5</v>
      </c>
      <c r="F40" s="4">
        <f>F30</f>
        <v>100</v>
      </c>
      <c r="G40" s="8">
        <v>25</v>
      </c>
      <c r="H40" s="8">
        <f t="shared" si="3"/>
        <v>2500</v>
      </c>
    </row>
    <row r="41" spans="1:11" ht="15" customHeight="1" x14ac:dyDescent="0.25">
      <c r="A41" s="4">
        <v>4</v>
      </c>
      <c r="B41" s="27" t="s">
        <v>81</v>
      </c>
      <c r="C41" s="27"/>
      <c r="D41" s="27"/>
      <c r="E41" s="4" t="s">
        <v>5</v>
      </c>
      <c r="F41" s="4">
        <f>F28+F29</f>
        <v>1105</v>
      </c>
      <c r="G41" s="8">
        <v>22.8</v>
      </c>
      <c r="H41" s="8">
        <f t="shared" si="3"/>
        <v>25194</v>
      </c>
    </row>
    <row r="42" spans="1:11" x14ac:dyDescent="0.25">
      <c r="A42" s="4">
        <v>5</v>
      </c>
      <c r="B42" s="27" t="s">
        <v>82</v>
      </c>
      <c r="C42" s="27"/>
      <c r="D42" s="27"/>
      <c r="E42" s="4" t="s">
        <v>6</v>
      </c>
      <c r="F42" s="4">
        <v>1</v>
      </c>
      <c r="G42" s="8">
        <v>3000</v>
      </c>
      <c r="H42" s="8">
        <f t="shared" si="3"/>
        <v>3000</v>
      </c>
    </row>
    <row r="43" spans="1:11" x14ac:dyDescent="0.25">
      <c r="A43" s="32" t="s">
        <v>84</v>
      </c>
      <c r="B43" s="32"/>
      <c r="C43" s="32"/>
      <c r="D43" s="32"/>
      <c r="E43" s="32"/>
      <c r="F43" s="32"/>
      <c r="G43" s="32"/>
      <c r="H43" s="13">
        <f>SUM(H38:H42)</f>
        <v>44689.619999999995</v>
      </c>
    </row>
    <row r="44" spans="1:11" x14ac:dyDescent="0.25">
      <c r="A44" s="33" t="s">
        <v>85</v>
      </c>
      <c r="B44" s="33"/>
      <c r="C44" s="33"/>
      <c r="D44" s="33"/>
      <c r="E44" s="33"/>
      <c r="F44" s="33"/>
      <c r="G44" s="33"/>
      <c r="H44" s="14">
        <f>H36+H43</f>
        <v>161666.76999999999</v>
      </c>
    </row>
    <row r="45" spans="1:11" x14ac:dyDescent="0.25">
      <c r="A45" s="37"/>
      <c r="B45" s="38"/>
      <c r="C45" s="38"/>
      <c r="D45" s="38"/>
      <c r="E45" s="38"/>
      <c r="F45" s="38"/>
      <c r="G45" s="39"/>
      <c r="H45" s="35"/>
    </row>
    <row r="46" spans="1:11" x14ac:dyDescent="0.25">
      <c r="A46" s="37" t="s">
        <v>88</v>
      </c>
      <c r="B46" s="38"/>
      <c r="C46" s="38"/>
      <c r="D46" s="38"/>
      <c r="E46" s="38"/>
      <c r="F46" s="38"/>
      <c r="G46" s="39"/>
      <c r="H46" s="40">
        <f>H44*0.2</f>
        <v>32333.353999999999</v>
      </c>
    </row>
    <row r="47" spans="1:11" x14ac:dyDescent="0.25">
      <c r="A47" s="37" t="s">
        <v>89</v>
      </c>
      <c r="B47" s="38"/>
      <c r="C47" s="38"/>
      <c r="D47" s="38"/>
      <c r="E47" s="38"/>
      <c r="F47" s="38"/>
      <c r="G47" s="39"/>
      <c r="H47" s="36">
        <f>H44+H46</f>
        <v>194000.12399999998</v>
      </c>
    </row>
    <row r="48" spans="1:11" x14ac:dyDescent="0.25">
      <c r="D48" s="3"/>
    </row>
    <row r="56" spans="1:15" s="3" customFormat="1" x14ac:dyDescent="0.25">
      <c r="A56" s="1"/>
      <c r="B56" s="1"/>
      <c r="C56" s="1"/>
      <c r="I56" s="1"/>
      <c r="J56" s="1"/>
      <c r="K56" s="1"/>
      <c r="L56" s="1"/>
      <c r="M56" s="1"/>
      <c r="N56" s="1"/>
      <c r="O56" s="1"/>
    </row>
  </sheetData>
  <mergeCells count="18">
    <mergeCell ref="A45:G45"/>
    <mergeCell ref="A46:G46"/>
    <mergeCell ref="A47:G47"/>
    <mergeCell ref="A43:G43"/>
    <mergeCell ref="A44:G44"/>
    <mergeCell ref="A36:G36"/>
    <mergeCell ref="A37:H37"/>
    <mergeCell ref="B38:D38"/>
    <mergeCell ref="B41:D41"/>
    <mergeCell ref="B40:D40"/>
    <mergeCell ref="A1:H1"/>
    <mergeCell ref="A4:H4"/>
    <mergeCell ref="B42:D42"/>
    <mergeCell ref="B6:G6"/>
    <mergeCell ref="B27:G27"/>
    <mergeCell ref="A2:H2"/>
    <mergeCell ref="A15:H15"/>
    <mergeCell ref="B39:D39"/>
  </mergeCells>
  <phoneticPr fontId="7" type="noConversion"/>
  <pageMargins left="0.86614173228346458" right="0.23622047244094491" top="0.74803149606299213" bottom="0.74803149606299213" header="0.31496062992125984" footer="0.31496062992125984"/>
  <pageSetup paperSize="9" scale="63" firstPageNumber="5" orientation="portrait" useFirstPageNumber="1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7" zoomScale="140" zoomScaleNormal="140" zoomScaleSheetLayoutView="145" zoomScalePageLayoutView="160" workbookViewId="0">
      <selection activeCell="E27" sqref="A1:E27"/>
    </sheetView>
  </sheetViews>
  <sheetFormatPr defaultColWidth="8.7109375" defaultRowHeight="15" x14ac:dyDescent="0.25"/>
  <cols>
    <col min="1" max="1" width="3" style="1" customWidth="1"/>
    <col min="2" max="2" width="19.28515625" style="1" customWidth="1"/>
    <col min="3" max="3" width="49.85546875" style="2" customWidth="1"/>
    <col min="4" max="4" width="7.85546875" style="3" customWidth="1"/>
    <col min="5" max="5" width="7.28515625" style="3" customWidth="1"/>
    <col min="6" max="6" width="8.7109375" style="1" customWidth="1"/>
    <col min="7" max="7" width="10.140625" style="1" customWidth="1"/>
    <col min="8" max="9" width="4.42578125" style="1" customWidth="1"/>
    <col min="10" max="10" width="6.7109375" style="1" customWidth="1"/>
    <col min="11" max="12" width="0" style="1" hidden="1" customWidth="1"/>
    <col min="13" max="16384" width="8.7109375" style="1"/>
  </cols>
  <sheetData>
    <row r="1" spans="1:10" x14ac:dyDescent="0.25">
      <c r="A1" s="19" t="s">
        <v>0</v>
      </c>
      <c r="B1" s="19" t="s">
        <v>2</v>
      </c>
      <c r="C1" s="19" t="s">
        <v>24</v>
      </c>
      <c r="D1" s="19" t="s">
        <v>25</v>
      </c>
      <c r="E1" s="19" t="s">
        <v>26</v>
      </c>
    </row>
    <row r="2" spans="1:10" x14ac:dyDescent="0.25">
      <c r="A2" s="20">
        <v>1</v>
      </c>
      <c r="B2" s="21" t="s">
        <v>21</v>
      </c>
      <c r="C2" s="22" t="s">
        <v>31</v>
      </c>
      <c r="D2" s="20" t="s">
        <v>3</v>
      </c>
      <c r="E2" s="20">
        <v>14</v>
      </c>
      <c r="F2"/>
      <c r="G2"/>
    </row>
    <row r="3" spans="1:10" x14ac:dyDescent="0.25">
      <c r="A3" s="20">
        <v>2</v>
      </c>
      <c r="B3" s="21" t="s">
        <v>32</v>
      </c>
      <c r="C3" s="22" t="s">
        <v>33</v>
      </c>
      <c r="D3" s="20" t="s">
        <v>3</v>
      </c>
      <c r="E3" s="20">
        <v>3</v>
      </c>
      <c r="F3"/>
    </row>
    <row r="4" spans="1:10" x14ac:dyDescent="0.25">
      <c r="A4" s="20">
        <v>3</v>
      </c>
      <c r="B4" s="21" t="s">
        <v>34</v>
      </c>
      <c r="C4" s="22" t="s">
        <v>35</v>
      </c>
      <c r="D4" s="20" t="s">
        <v>3</v>
      </c>
      <c r="E4" s="20">
        <v>1</v>
      </c>
      <c r="F4"/>
    </row>
    <row r="5" spans="1:10" x14ac:dyDescent="0.25">
      <c r="A5" s="20">
        <v>4</v>
      </c>
      <c r="B5" s="21" t="s">
        <v>37</v>
      </c>
      <c r="C5" s="22" t="s">
        <v>36</v>
      </c>
      <c r="D5" s="20" t="s">
        <v>3</v>
      </c>
      <c r="E5" s="20">
        <v>1</v>
      </c>
      <c r="F5"/>
    </row>
    <row r="6" spans="1:10" x14ac:dyDescent="0.25">
      <c r="A6" s="20">
        <v>5</v>
      </c>
      <c r="B6" s="21" t="s">
        <v>40</v>
      </c>
      <c r="C6" s="22" t="s">
        <v>41</v>
      </c>
      <c r="D6" s="20" t="s">
        <v>3</v>
      </c>
      <c r="E6" s="20">
        <v>1</v>
      </c>
      <c r="F6"/>
      <c r="G6"/>
    </row>
    <row r="7" spans="1:10" x14ac:dyDescent="0.25">
      <c r="A7" s="20">
        <v>6</v>
      </c>
      <c r="B7" s="21" t="s">
        <v>42</v>
      </c>
      <c r="C7" s="22" t="s">
        <v>43</v>
      </c>
      <c r="D7" s="20" t="s">
        <v>3</v>
      </c>
      <c r="E7" s="20">
        <v>1</v>
      </c>
      <c r="F7"/>
    </row>
    <row r="8" spans="1:10" x14ac:dyDescent="0.25">
      <c r="A8" s="20">
        <v>7</v>
      </c>
      <c r="B8" s="21" t="s">
        <v>62</v>
      </c>
      <c r="C8" s="22" t="s">
        <v>64</v>
      </c>
      <c r="D8" s="20" t="s">
        <v>3</v>
      </c>
      <c r="E8" s="20">
        <v>2</v>
      </c>
      <c r="F8"/>
      <c r="G8"/>
      <c r="J8"/>
    </row>
    <row r="9" spans="1:10" x14ac:dyDescent="0.25">
      <c r="A9" s="20">
        <v>8</v>
      </c>
      <c r="B9" s="21" t="s">
        <v>61</v>
      </c>
      <c r="C9" s="22" t="s">
        <v>53</v>
      </c>
      <c r="D9" s="20" t="s">
        <v>3</v>
      </c>
      <c r="E9" s="20">
        <v>1</v>
      </c>
      <c r="F9"/>
    </row>
    <row r="10" spans="1:10" x14ac:dyDescent="0.25">
      <c r="A10" s="20">
        <v>9</v>
      </c>
      <c r="B10" s="21" t="s">
        <v>86</v>
      </c>
      <c r="C10" s="22" t="s">
        <v>69</v>
      </c>
      <c r="D10" s="20" t="s">
        <v>3</v>
      </c>
      <c r="E10" s="20">
        <v>3</v>
      </c>
      <c r="G10"/>
    </row>
    <row r="11" spans="1:10" x14ac:dyDescent="0.25">
      <c r="A11" s="20">
        <v>10</v>
      </c>
      <c r="B11" s="21" t="s">
        <v>70</v>
      </c>
      <c r="C11" s="22" t="s">
        <v>71</v>
      </c>
      <c r="D11" s="20" t="s">
        <v>3</v>
      </c>
      <c r="E11" s="20">
        <v>3</v>
      </c>
    </row>
    <row r="12" spans="1:10" x14ac:dyDescent="0.25">
      <c r="A12" s="20">
        <v>11</v>
      </c>
      <c r="B12" s="21" t="s">
        <v>46</v>
      </c>
      <c r="C12" s="22" t="s">
        <v>55</v>
      </c>
      <c r="D12" s="20" t="s">
        <v>3</v>
      </c>
      <c r="E12" s="20">
        <v>1</v>
      </c>
      <c r="F12"/>
      <c r="G12"/>
    </row>
    <row r="13" spans="1:10" x14ac:dyDescent="0.25">
      <c r="A13" s="20">
        <v>12</v>
      </c>
      <c r="B13" s="21" t="s">
        <v>47</v>
      </c>
      <c r="C13" s="22" t="s">
        <v>56</v>
      </c>
      <c r="D13" s="20" t="s">
        <v>3</v>
      </c>
      <c r="E13" s="20">
        <v>2</v>
      </c>
      <c r="G13"/>
    </row>
    <row r="14" spans="1:10" ht="38.25" x14ac:dyDescent="0.25">
      <c r="A14" s="20">
        <v>13</v>
      </c>
      <c r="B14" s="21" t="s">
        <v>48</v>
      </c>
      <c r="C14" s="22" t="s">
        <v>57</v>
      </c>
      <c r="D14" s="20" t="s">
        <v>3</v>
      </c>
      <c r="E14" s="20">
        <v>1</v>
      </c>
    </row>
    <row r="15" spans="1:10" x14ac:dyDescent="0.25">
      <c r="A15" s="20">
        <v>14</v>
      </c>
      <c r="B15" s="21" t="s">
        <v>49</v>
      </c>
      <c r="C15" s="22" t="s">
        <v>58</v>
      </c>
      <c r="D15" s="20" t="s">
        <v>3</v>
      </c>
      <c r="E15" s="20">
        <v>32</v>
      </c>
      <c r="H15"/>
    </row>
    <row r="16" spans="1:10" ht="25.5" x14ac:dyDescent="0.25">
      <c r="A16" s="20">
        <v>15</v>
      </c>
      <c r="B16" s="21" t="s">
        <v>50</v>
      </c>
      <c r="C16" s="22" t="s">
        <v>59</v>
      </c>
      <c r="D16" s="20" t="s">
        <v>3</v>
      </c>
      <c r="E16" s="20">
        <v>1</v>
      </c>
    </row>
    <row r="17" spans="1:8" x14ac:dyDescent="0.25">
      <c r="A17" s="20">
        <v>16</v>
      </c>
      <c r="B17" s="21" t="s">
        <v>51</v>
      </c>
      <c r="C17" s="22" t="s">
        <v>52</v>
      </c>
      <c r="D17" s="20" t="s">
        <v>3</v>
      </c>
      <c r="E17" s="20">
        <v>24</v>
      </c>
    </row>
    <row r="18" spans="1:8" ht="18.75" customHeight="1" x14ac:dyDescent="0.25">
      <c r="A18" s="20">
        <v>17</v>
      </c>
      <c r="B18" s="23">
        <v>40057</v>
      </c>
      <c r="C18" s="22" t="s">
        <v>60</v>
      </c>
      <c r="D18" s="20" t="s">
        <v>3</v>
      </c>
      <c r="E18" s="20">
        <v>1</v>
      </c>
      <c r="F18"/>
    </row>
    <row r="19" spans="1:8" x14ac:dyDescent="0.25">
      <c r="A19" s="20">
        <v>18</v>
      </c>
      <c r="B19" s="21" t="s">
        <v>67</v>
      </c>
      <c r="C19" s="22" t="s">
        <v>68</v>
      </c>
      <c r="D19" s="20" t="s">
        <v>3</v>
      </c>
      <c r="E19" s="20">
        <v>2</v>
      </c>
    </row>
    <row r="20" spans="1:8" x14ac:dyDescent="0.25">
      <c r="A20" s="20">
        <v>19</v>
      </c>
      <c r="B20" s="21" t="s">
        <v>66</v>
      </c>
      <c r="C20" s="22" t="s">
        <v>65</v>
      </c>
      <c r="D20" s="20" t="s">
        <v>3</v>
      </c>
      <c r="E20" s="20">
        <v>18</v>
      </c>
    </row>
    <row r="21" spans="1:8" x14ac:dyDescent="0.25">
      <c r="A21" s="20">
        <v>20</v>
      </c>
      <c r="B21" s="21" t="s">
        <v>8</v>
      </c>
      <c r="C21" s="22" t="s">
        <v>73</v>
      </c>
      <c r="D21" s="20" t="s">
        <v>5</v>
      </c>
      <c r="E21" s="20">
        <v>305</v>
      </c>
      <c r="F21"/>
      <c r="H21"/>
    </row>
    <row r="22" spans="1:8" x14ac:dyDescent="0.25">
      <c r="A22" s="20">
        <v>21</v>
      </c>
      <c r="B22" s="21" t="s">
        <v>10</v>
      </c>
      <c r="C22" s="22" t="s">
        <v>74</v>
      </c>
      <c r="D22" s="20" t="s">
        <v>5</v>
      </c>
      <c r="E22" s="20">
        <v>800</v>
      </c>
      <c r="H22"/>
    </row>
    <row r="23" spans="1:8" x14ac:dyDescent="0.25">
      <c r="A23" s="20">
        <v>22</v>
      </c>
      <c r="B23" s="21" t="s">
        <v>12</v>
      </c>
      <c r="C23" s="22" t="s">
        <v>11</v>
      </c>
      <c r="D23" s="20" t="s">
        <v>5</v>
      </c>
      <c r="E23" s="20">
        <v>100</v>
      </c>
    </row>
    <row r="24" spans="1:8" x14ac:dyDescent="0.25">
      <c r="A24" s="20">
        <v>23</v>
      </c>
      <c r="B24" s="21" t="s">
        <v>14</v>
      </c>
      <c r="C24" s="22" t="s">
        <v>15</v>
      </c>
      <c r="D24" s="20" t="s">
        <v>3</v>
      </c>
      <c r="E24" s="20">
        <v>8</v>
      </c>
      <c r="H24"/>
    </row>
    <row r="25" spans="1:8" x14ac:dyDescent="0.25">
      <c r="A25" s="20">
        <v>24</v>
      </c>
      <c r="B25" s="21" t="s">
        <v>16</v>
      </c>
      <c r="C25" s="22" t="s">
        <v>17</v>
      </c>
      <c r="D25" s="20" t="s">
        <v>3</v>
      </c>
      <c r="E25" s="20">
        <v>8</v>
      </c>
      <c r="G25"/>
    </row>
    <row r="26" spans="1:8" x14ac:dyDescent="0.25">
      <c r="A26" s="20">
        <v>25</v>
      </c>
      <c r="B26" s="21" t="s">
        <v>18</v>
      </c>
      <c r="C26" s="22" t="s">
        <v>75</v>
      </c>
      <c r="D26" s="20" t="s">
        <v>3</v>
      </c>
      <c r="E26" s="20">
        <v>8</v>
      </c>
      <c r="G26"/>
    </row>
    <row r="27" spans="1:8" x14ac:dyDescent="0.25">
      <c r="A27" s="20">
        <v>26</v>
      </c>
      <c r="B27" s="21" t="s">
        <v>19</v>
      </c>
      <c r="C27" s="22" t="s">
        <v>20</v>
      </c>
      <c r="D27" s="20" t="s">
        <v>3</v>
      </c>
      <c r="E27" s="20">
        <v>8</v>
      </c>
      <c r="H27"/>
    </row>
    <row r="31" spans="1:8" x14ac:dyDescent="0.25">
      <c r="C31" s="3"/>
    </row>
    <row r="39" spans="1:12" s="3" customFormat="1" x14ac:dyDescent="0.25">
      <c r="A39" s="1"/>
      <c r="B39" s="1"/>
      <c r="F39" s="1"/>
      <c r="G39" s="1"/>
      <c r="H39" s="1"/>
      <c r="I39" s="1"/>
      <c r="J39" s="1"/>
      <c r="K39" s="1"/>
      <c r="L39" s="1"/>
    </row>
  </sheetData>
  <pageMargins left="0.86614173228346458" right="0.23622047244094491" top="0.74803149606299213" bottom="0.74803149606299213" header="0.31496062992125984" footer="0.31496062992125984"/>
  <pageSetup paperSize="9" scale="82" firstPageNumber="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Відео </vt:lpstr>
      <vt:lpstr>Специфікація</vt:lpstr>
      <vt:lpstr>'Відео '!Print_Area</vt:lpstr>
      <vt:lpstr>Специфікація!Print_Area</vt:lpstr>
    </vt:vector>
  </TitlesOfParts>
  <Company>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2021-02-14T22:38:48Z</cp:lastPrinted>
  <dcterms:created xsi:type="dcterms:W3CDTF">2015-08-20T12:08:40Z</dcterms:created>
  <dcterms:modified xsi:type="dcterms:W3CDTF">2021-03-12T08:40:10Z</dcterms:modified>
</cp:coreProperties>
</file>