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Стара_школа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/>
  <c r="H36"/>
  <c r="H35"/>
  <c r="H34"/>
  <c r="H33"/>
  <c r="H32"/>
  <c r="H31"/>
  <c r="H30"/>
  <c r="H29"/>
  <c r="H28"/>
  <c r="H23"/>
  <c r="F14"/>
  <c r="H14" s="1"/>
  <c r="E26" l="1"/>
  <c r="F26" s="1"/>
  <c r="H26" s="1"/>
  <c r="E15" l="1"/>
  <c r="F15" s="1"/>
  <c r="H15" s="1"/>
  <c r="F22" l="1"/>
  <c r="H22" s="1"/>
  <c r="F25"/>
  <c r="F13"/>
  <c r="H13" s="1"/>
  <c r="E7"/>
  <c r="F38" s="1"/>
  <c r="H38" s="1"/>
  <c r="H25" l="1"/>
  <c r="E16"/>
  <c r="E17"/>
  <c r="E27"/>
  <c r="F27" s="1"/>
  <c r="H27" s="1"/>
  <c r="F12"/>
  <c r="H17" l="1"/>
  <c r="F24"/>
  <c r="H24" s="1"/>
  <c r="H16"/>
  <c r="H12"/>
  <c r="F21"/>
  <c r="H21" s="1"/>
  <c r="H39" l="1"/>
  <c r="H18"/>
  <c r="H43" l="1"/>
  <c r="H47" s="1"/>
</calcChain>
</file>

<file path=xl/sharedStrings.xml><?xml version="1.0" encoding="utf-8"?>
<sst xmlns="http://schemas.openxmlformats.org/spreadsheetml/2006/main" count="58" uniqueCount="48">
  <si>
    <t>№</t>
  </si>
  <si>
    <t>шт.</t>
  </si>
  <si>
    <t>Од.виміру</t>
  </si>
  <si>
    <t>Санвузел д.хлопчиків</t>
  </si>
  <si>
    <t>Санвузел д.дівчаток</t>
  </si>
  <si>
    <t>Всього</t>
  </si>
  <si>
    <t>Кіль-ть в кожному туалеті</t>
  </si>
  <si>
    <t>Кіль-ть туалетів</t>
  </si>
  <si>
    <t>Всього, шт.</t>
  </si>
  <si>
    <t>Ціна за шт., грн</t>
  </si>
  <si>
    <t>Сума, грн</t>
  </si>
  <si>
    <t>Чаша Генуя, кількість в кожному туалеті, шт</t>
  </si>
  <si>
    <t>Додаткові матеріали</t>
  </si>
  <si>
    <t>Сушка для рук, Bartcher Y1003 WH Сушилка для рук Артикул: Y1003 WH Материал корпуса: АБС</t>
  </si>
  <si>
    <t>Труби водопостачання (Rehau, пластик), м.п.</t>
  </si>
  <si>
    <t>Кількість</t>
  </si>
  <si>
    <t>Всього по проекту, грн</t>
  </si>
  <si>
    <t>Сенсорна змиваюча система для чаши генуя Kopf KG6524</t>
  </si>
  <si>
    <t>Трапи зливні сантехнічні Spot на підлогу</t>
  </si>
  <si>
    <t>Виводи для чаши генуя</t>
  </si>
  <si>
    <t>Виводи для трапа</t>
  </si>
  <si>
    <t>Дверцята для кабінок, Пластик Века Стандарт, 25 мм</t>
  </si>
  <si>
    <t>Плитка, кв.м</t>
  </si>
  <si>
    <t>Виводи для умивальника, сіфон, кріплення</t>
  </si>
  <si>
    <t>Умивальник Cersanit PT 45</t>
  </si>
  <si>
    <t>Основні матеріали</t>
  </si>
  <si>
    <t>кв.м</t>
  </si>
  <si>
    <t>Перегородки для кабінок, Пластик Века Стандарт, 25 мм</t>
  </si>
  <si>
    <t>Кабель електричний ВВГ 3*1,5б м.п.</t>
  </si>
  <si>
    <t>Середня площа 1 санвузла, кв.м</t>
  </si>
  <si>
    <t>Загальна площа всіх санвузлів</t>
  </si>
  <si>
    <t>Кран-дозатор для умивальника</t>
  </si>
  <si>
    <t>Резерв згідно положення</t>
  </si>
  <si>
    <t>Санвузел cпортзал</t>
  </si>
  <si>
    <t>Разом з резервом</t>
  </si>
  <si>
    <t>Вентилтор</t>
  </si>
  <si>
    <t xml:space="preserve">Труби каналізаційні 50 (Pipe, пластик), м.п. </t>
  </si>
  <si>
    <t>Труби каналізаційні 100 (Pipe, пластик), м.п.</t>
  </si>
  <si>
    <t>Дзеркала</t>
  </si>
  <si>
    <t>Грунтовка глибокого проникнення,л</t>
  </si>
  <si>
    <t>Фарба для стін для вологих приміщень, л</t>
  </si>
  <si>
    <t>Шпаклівка, кг</t>
  </si>
  <si>
    <t>Затирка для швів плитки,кг</t>
  </si>
  <si>
    <t>Клей для плитки siltek t-80, кг</t>
  </si>
  <si>
    <t>Інші витратні матеріали (дюбель, хомути, ізолента, бури, ін.)</t>
  </si>
  <si>
    <t>Демонтажні, монтажні роботи згідно дефектного акту</t>
  </si>
  <si>
    <t>Кошторис на ремонтування санвузлів у школі # 131 Святошинського району м.Києва</t>
  </si>
  <si>
    <t>Обсяг робіт для школи № 131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</si>
</sst>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u/>
      <sz val="10"/>
      <color theme="10"/>
      <name val="Arial"/>
      <family val="2"/>
      <charset val="204"/>
    </font>
    <font>
      <b/>
      <sz val="12"/>
      <name val="Arial Cyr"/>
      <charset val="204"/>
    </font>
    <font>
      <b/>
      <sz val="16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0" xfId="0" applyFont="1"/>
    <xf numFmtId="0" fontId="0" fillId="0" borderId="2" xfId="0" applyFont="1" applyBorder="1"/>
    <xf numFmtId="0" fontId="0" fillId="0" borderId="0" xfId="0" applyFont="1" applyBorder="1"/>
    <xf numFmtId="0" fontId="0" fillId="0" borderId="0" xfId="0" applyFont="1" applyFill="1"/>
    <xf numFmtId="0" fontId="0" fillId="0" borderId="0" xfId="0" applyFont="1" applyFill="1" applyBorder="1" applyAlignment="1"/>
    <xf numFmtId="2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9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3" fillId="0" borderId="2" xfId="0" applyFont="1" applyFill="1" applyBorder="1" applyAlignment="1"/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/>
    <xf numFmtId="3" fontId="0" fillId="0" borderId="0" xfId="0" applyNumberFormat="1" applyFont="1"/>
    <xf numFmtId="0" fontId="0" fillId="0" borderId="3" xfId="0" applyFont="1" applyFill="1" applyBorder="1" applyAlignment="1"/>
    <xf numFmtId="0" fontId="0" fillId="0" borderId="4" xfId="0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0" fillId="0" borderId="4" xfId="0" applyFont="1" applyBorder="1"/>
    <xf numFmtId="3" fontId="0" fillId="0" borderId="10" xfId="0" applyNumberFormat="1" applyFont="1" applyBorder="1" applyAlignment="1">
      <alignment horizontal="right"/>
    </xf>
    <xf numFmtId="0" fontId="0" fillId="0" borderId="2" xfId="0" applyBorder="1"/>
    <xf numFmtId="0" fontId="0" fillId="0" borderId="14" xfId="0" applyFont="1" applyFill="1" applyBorder="1"/>
    <xf numFmtId="0" fontId="0" fillId="0" borderId="13" xfId="0" applyFont="1" applyFill="1" applyBorder="1"/>
    <xf numFmtId="0" fontId="0" fillId="0" borderId="15" xfId="0" applyFont="1" applyBorder="1"/>
    <xf numFmtId="0" fontId="2" fillId="3" borderId="6" xfId="0" applyFont="1" applyFill="1" applyBorder="1" applyAlignment="1"/>
    <xf numFmtId="0" fontId="2" fillId="3" borderId="6" xfId="0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1"/>
    <xf numFmtId="2" fontId="1" fillId="4" borderId="8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/>
    <xf numFmtId="0" fontId="0" fillId="0" borderId="2" xfId="0" applyFont="1" applyFill="1" applyBorder="1" applyAlignment="1"/>
    <xf numFmtId="0" fontId="0" fillId="0" borderId="12" xfId="0" applyFont="1" applyBorder="1"/>
    <xf numFmtId="0" fontId="5" fillId="3" borderId="2" xfId="0" applyFont="1" applyFill="1" applyBorder="1" applyAlignment="1"/>
    <xf numFmtId="0" fontId="5" fillId="3" borderId="2" xfId="0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1" fontId="0" fillId="0" borderId="2" xfId="0" applyNumberFormat="1" applyBorder="1"/>
    <xf numFmtId="0" fontId="6" fillId="0" borderId="0" xfId="0" applyFont="1"/>
    <xf numFmtId="3" fontId="6" fillId="0" borderId="0" xfId="0" applyNumberFormat="1" applyFont="1"/>
    <xf numFmtId="3" fontId="0" fillId="0" borderId="0" xfId="0" applyNumberFormat="1"/>
    <xf numFmtId="0" fontId="2" fillId="5" borderId="0" xfId="0" applyFont="1" applyFill="1" applyBorder="1" applyAlignment="1"/>
    <xf numFmtId="0" fontId="0" fillId="5" borderId="0" xfId="0" applyFill="1" applyBorder="1"/>
    <xf numFmtId="3" fontId="2" fillId="5" borderId="0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104775</xdr:rowOff>
    </xdr:from>
    <xdr:to>
      <xdr:col>2</xdr:col>
      <xdr:colOff>47625</xdr:colOff>
      <xdr:row>4</xdr:row>
      <xdr:rowOff>114300</xdr:rowOff>
    </xdr:to>
    <xdr:sp macro="" textlink="">
      <xdr:nvSpPr>
        <xdr:cNvPr id="2" name="Строка 1"/>
        <xdr:cNvSpPr>
          <a:spLocks noChangeShapeType="1"/>
        </xdr:cNvSpPr>
      </xdr:nvSpPr>
      <xdr:spPr bwMode="auto">
        <a:xfrm flipV="1">
          <a:off x="314325" y="1085850"/>
          <a:ext cx="47625" cy="9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3381375</xdr:colOff>
      <xdr:row>5</xdr:row>
      <xdr:rowOff>9525</xdr:rowOff>
    </xdr:from>
    <xdr:to>
      <xdr:col>2</xdr:col>
      <xdr:colOff>3390900</xdr:colOff>
      <xdr:row>5</xdr:row>
      <xdr:rowOff>19050</xdr:rowOff>
    </xdr:to>
    <xdr:sp macro="" textlink="">
      <xdr:nvSpPr>
        <xdr:cNvPr id="3" name="Строка 2"/>
        <xdr:cNvSpPr>
          <a:spLocks noChangeShapeType="1"/>
        </xdr:cNvSpPr>
      </xdr:nvSpPr>
      <xdr:spPr bwMode="auto">
        <a:xfrm flipV="1">
          <a:off x="3286125" y="1152525"/>
          <a:ext cx="0" cy="9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8"/>
  <sheetViews>
    <sheetView tabSelected="1" zoomScale="90" zoomScaleNormal="90" workbookViewId="0">
      <pane xSplit="3" ySplit="11" topLeftCell="D15" activePane="bottomRight" state="frozen"/>
      <selection pane="topRight" activeCell="D1" sqref="D1"/>
      <selection pane="bottomLeft" activeCell="A15" sqref="A15"/>
      <selection pane="bottomRight" activeCell="J37" sqref="J37"/>
    </sheetView>
  </sheetViews>
  <sheetFormatPr defaultRowHeight="12.75" outlineLevelRow="1"/>
  <cols>
    <col min="1" max="1" width="1.5703125" customWidth="1"/>
    <col min="2" max="2" width="3.140625" customWidth="1"/>
    <col min="3" max="3" width="44.5703125" customWidth="1"/>
    <col min="4" max="4" width="10.28515625" customWidth="1"/>
    <col min="5" max="5" width="7.7109375" customWidth="1"/>
    <col min="6" max="6" width="9.85546875" customWidth="1"/>
    <col min="7" max="7" width="11.7109375" bestFit="1" customWidth="1"/>
    <col min="8" max="8" width="12.85546875" customWidth="1"/>
    <col min="10" max="10" width="69.85546875" bestFit="1" customWidth="1"/>
  </cols>
  <sheetData>
    <row r="1" spans="2:10">
      <c r="B1" s="1"/>
      <c r="C1" t="s">
        <v>46</v>
      </c>
      <c r="D1" s="1"/>
      <c r="E1" s="1"/>
      <c r="F1" s="1"/>
      <c r="G1" s="1"/>
      <c r="H1" s="1"/>
      <c r="I1" s="1"/>
      <c r="J1" s="1"/>
    </row>
    <row r="2" spans="2:10">
      <c r="B2" s="1"/>
      <c r="C2" s="1"/>
      <c r="D2" s="1"/>
      <c r="E2" s="1"/>
      <c r="F2" s="1"/>
      <c r="G2" s="1"/>
      <c r="H2" s="1"/>
      <c r="I2" s="1"/>
      <c r="J2" s="1"/>
    </row>
    <row r="3" spans="2:10" ht="25.5">
      <c r="B3" s="1"/>
      <c r="C3" s="46" t="s">
        <v>47</v>
      </c>
      <c r="D3" s="9" t="s">
        <v>2</v>
      </c>
      <c r="E3" s="9" t="s">
        <v>15</v>
      </c>
      <c r="F3" s="1"/>
      <c r="G3" s="1"/>
      <c r="H3" s="1"/>
      <c r="I3" s="1"/>
    </row>
    <row r="4" spans="2:10">
      <c r="B4" s="1"/>
      <c r="C4" s="5" t="s">
        <v>3</v>
      </c>
      <c r="D4" s="3" t="s">
        <v>1</v>
      </c>
      <c r="E4" s="5">
        <v>12</v>
      </c>
      <c r="F4" s="1"/>
      <c r="G4" s="1"/>
      <c r="H4" s="1"/>
      <c r="I4" s="1"/>
    </row>
    <row r="5" spans="2:10">
      <c r="B5" s="1"/>
      <c r="C5" s="5" t="s">
        <v>4</v>
      </c>
      <c r="D5" s="3" t="s">
        <v>1</v>
      </c>
      <c r="E5" s="5">
        <v>12</v>
      </c>
      <c r="F5" s="1"/>
      <c r="G5" s="1"/>
      <c r="H5" s="1"/>
      <c r="I5" s="1"/>
    </row>
    <row r="6" spans="2:10">
      <c r="B6" s="1"/>
      <c r="C6" s="5" t="s">
        <v>33</v>
      </c>
      <c r="D6" s="3" t="s">
        <v>1</v>
      </c>
      <c r="E6" s="5">
        <v>25</v>
      </c>
      <c r="F6" s="6"/>
      <c r="G6" s="1"/>
      <c r="H6" s="1"/>
      <c r="I6" s="1"/>
    </row>
    <row r="7" spans="2:10">
      <c r="B7" s="1"/>
      <c r="C7" s="47" t="s">
        <v>5</v>
      </c>
      <c r="D7" s="47"/>
      <c r="E7" s="47">
        <f>SUM(E4:E6)</f>
        <v>49</v>
      </c>
      <c r="F7" s="1"/>
      <c r="G7" s="1"/>
      <c r="H7" s="1"/>
      <c r="I7" s="1"/>
    </row>
    <row r="8" spans="2:10">
      <c r="B8" s="1"/>
      <c r="C8" s="48" t="s">
        <v>29</v>
      </c>
      <c r="D8" s="48" t="s">
        <v>26</v>
      </c>
      <c r="E8" s="48">
        <v>25</v>
      </c>
      <c r="F8" s="1"/>
      <c r="G8" s="1"/>
      <c r="H8" s="1"/>
      <c r="I8" s="1"/>
    </row>
    <row r="9" spans="2:10">
      <c r="B9" s="1"/>
      <c r="C9" s="48" t="s">
        <v>30</v>
      </c>
      <c r="D9" s="48" t="s">
        <v>26</v>
      </c>
      <c r="E9" s="48">
        <v>150</v>
      </c>
      <c r="F9" s="1"/>
      <c r="G9" s="1"/>
      <c r="H9" s="1"/>
      <c r="I9" s="1"/>
    </row>
    <row r="10" spans="2:10" ht="13.5" thickBot="1">
      <c r="B10" s="7"/>
      <c r="C10" s="22"/>
      <c r="D10" s="8"/>
      <c r="E10" s="8"/>
      <c r="F10" s="8"/>
      <c r="G10" s="8"/>
      <c r="H10" s="7"/>
      <c r="I10" s="7"/>
    </row>
    <row r="11" spans="2:10" ht="39" thickBot="1">
      <c r="B11" s="44" t="s">
        <v>0</v>
      </c>
      <c r="C11" s="45" t="s">
        <v>25</v>
      </c>
      <c r="D11" s="42" t="s">
        <v>6</v>
      </c>
      <c r="E11" s="42" t="s">
        <v>7</v>
      </c>
      <c r="F11" s="42" t="s">
        <v>8</v>
      </c>
      <c r="G11" s="42" t="s">
        <v>9</v>
      </c>
      <c r="H11" s="43" t="s">
        <v>10</v>
      </c>
      <c r="I11" s="1"/>
    </row>
    <row r="12" spans="2:10" outlineLevel="1">
      <c r="B12" s="30">
        <v>1</v>
      </c>
      <c r="C12" s="26" t="s">
        <v>11</v>
      </c>
      <c r="D12" s="23">
        <v>27</v>
      </c>
      <c r="E12" s="23">
        <v>27</v>
      </c>
      <c r="F12" s="23">
        <f>E12*D12</f>
        <v>729</v>
      </c>
      <c r="G12" s="24">
        <v>9000</v>
      </c>
      <c r="H12" s="25">
        <f>G12*F12</f>
        <v>6561000</v>
      </c>
      <c r="I12" s="1"/>
    </row>
    <row r="13" spans="2:10" outlineLevel="1">
      <c r="B13" s="29">
        <v>2</v>
      </c>
      <c r="C13" s="20" t="s">
        <v>17</v>
      </c>
      <c r="D13" s="10">
        <v>27</v>
      </c>
      <c r="E13" s="10">
        <v>27</v>
      </c>
      <c r="F13" s="10">
        <f>E13*D13</f>
        <v>729</v>
      </c>
      <c r="G13" s="10">
        <v>16000</v>
      </c>
      <c r="H13" s="27">
        <f t="shared" ref="H13:H17" si="0">G13*F13</f>
        <v>11664000</v>
      </c>
      <c r="I13" s="1"/>
    </row>
    <row r="14" spans="2:10" outlineLevel="1">
      <c r="B14" s="29">
        <v>3</v>
      </c>
      <c r="C14" s="20" t="s">
        <v>35</v>
      </c>
      <c r="D14" s="10">
        <v>1</v>
      </c>
      <c r="E14" s="10">
        <v>5</v>
      </c>
      <c r="F14" s="10">
        <f>E14*D14</f>
        <v>5</v>
      </c>
      <c r="G14" s="10">
        <v>2000</v>
      </c>
      <c r="H14" s="27">
        <f t="shared" si="0"/>
        <v>10000</v>
      </c>
      <c r="I14" s="1"/>
    </row>
    <row r="15" spans="2:10" outlineLevel="1">
      <c r="B15" s="29">
        <v>4</v>
      </c>
      <c r="C15" s="16" t="s">
        <v>18</v>
      </c>
      <c r="D15" s="10">
        <v>1</v>
      </c>
      <c r="E15" s="10">
        <f>SUM(E4:E6)</f>
        <v>49</v>
      </c>
      <c r="F15" s="10">
        <f t="shared" ref="F15" si="1">E15*D15</f>
        <v>49</v>
      </c>
      <c r="G15" s="12">
        <v>14000</v>
      </c>
      <c r="H15" s="27">
        <f t="shared" si="0"/>
        <v>686000</v>
      </c>
      <c r="I15" s="1"/>
      <c r="J15" s="1"/>
    </row>
    <row r="16" spans="2:10" outlineLevel="1">
      <c r="B16" s="29">
        <v>5</v>
      </c>
      <c r="C16" s="5" t="s">
        <v>24</v>
      </c>
      <c r="D16" s="10">
        <v>3</v>
      </c>
      <c r="E16" s="10">
        <f>E7</f>
        <v>49</v>
      </c>
      <c r="F16" s="10">
        <v>9</v>
      </c>
      <c r="G16" s="11">
        <v>12000</v>
      </c>
      <c r="H16" s="27">
        <f t="shared" si="0"/>
        <v>108000</v>
      </c>
      <c r="I16" s="1"/>
      <c r="J16" s="1"/>
    </row>
    <row r="17" spans="2:10" outlineLevel="1">
      <c r="B17" s="29">
        <v>6</v>
      </c>
      <c r="C17" s="5" t="s">
        <v>31</v>
      </c>
      <c r="D17" s="10">
        <v>3</v>
      </c>
      <c r="E17" s="10">
        <f>E7</f>
        <v>49</v>
      </c>
      <c r="F17" s="10">
        <v>9</v>
      </c>
      <c r="G17" s="11">
        <v>6000</v>
      </c>
      <c r="H17" s="27">
        <f t="shared" si="0"/>
        <v>54000</v>
      </c>
      <c r="I17" s="1"/>
      <c r="J17" s="1"/>
    </row>
    <row r="18" spans="2:10" ht="13.5" thickBot="1">
      <c r="B18" s="31"/>
      <c r="C18" s="32" t="s">
        <v>5</v>
      </c>
      <c r="D18" s="33"/>
      <c r="E18" s="33"/>
      <c r="F18" s="33"/>
      <c r="G18" s="34"/>
      <c r="H18" s="35">
        <f>SUM(H12:H17)</f>
        <v>19083000</v>
      </c>
      <c r="I18" s="1"/>
      <c r="J18" s="1"/>
    </row>
    <row r="19" spans="2:10" s="40" customFormat="1" ht="13.5" customHeight="1" thickBot="1">
      <c r="B19" s="36"/>
      <c r="C19" s="37"/>
      <c r="D19" s="38"/>
      <c r="E19" s="38"/>
      <c r="F19" s="38"/>
      <c r="G19" s="39"/>
      <c r="H19" s="39"/>
      <c r="I19" s="36"/>
      <c r="J19" s="36"/>
    </row>
    <row r="20" spans="2:10" ht="39" thickBot="1">
      <c r="B20" s="44"/>
      <c r="C20" s="45" t="s">
        <v>12</v>
      </c>
      <c r="D20" s="42" t="s">
        <v>6</v>
      </c>
      <c r="E20" s="42" t="s">
        <v>7</v>
      </c>
      <c r="F20" s="42" t="s">
        <v>8</v>
      </c>
      <c r="G20" s="42" t="s">
        <v>9</v>
      </c>
      <c r="H20" s="43" t="s">
        <v>10</v>
      </c>
      <c r="I20" s="1"/>
    </row>
    <row r="21" spans="2:10" outlineLevel="1">
      <c r="B21" s="2">
        <v>1</v>
      </c>
      <c r="C21" s="17" t="s">
        <v>19</v>
      </c>
      <c r="D21" s="10"/>
      <c r="E21" s="10"/>
      <c r="F21" s="10">
        <f>F12</f>
        <v>729</v>
      </c>
      <c r="G21" s="10">
        <v>7000</v>
      </c>
      <c r="H21" s="27">
        <f>G21*F21</f>
        <v>5103000</v>
      </c>
      <c r="I21" s="1"/>
    </row>
    <row r="22" spans="2:10" outlineLevel="1">
      <c r="B22" s="2">
        <v>2</v>
      </c>
      <c r="C22" s="17" t="s">
        <v>20</v>
      </c>
      <c r="D22" s="10"/>
      <c r="E22" s="10"/>
      <c r="F22" s="10">
        <f>F15</f>
        <v>49</v>
      </c>
      <c r="G22" s="10">
        <v>9000</v>
      </c>
      <c r="H22" s="27">
        <f t="shared" ref="H22:H38" si="2">G22*F22</f>
        <v>441000</v>
      </c>
      <c r="I22" s="1"/>
      <c r="J22" s="1"/>
    </row>
    <row r="23" spans="2:10" outlineLevel="1">
      <c r="B23" s="2">
        <v>3</v>
      </c>
      <c r="C23" s="17" t="s">
        <v>38</v>
      </c>
      <c r="D23" s="10">
        <v>1</v>
      </c>
      <c r="E23" s="10">
        <v>1</v>
      </c>
      <c r="F23" s="10">
        <v>4</v>
      </c>
      <c r="G23" s="10">
        <v>500</v>
      </c>
      <c r="H23" s="27">
        <f t="shared" si="2"/>
        <v>2000</v>
      </c>
      <c r="I23" s="1"/>
      <c r="J23" s="1"/>
    </row>
    <row r="24" spans="2:10" outlineLevel="1">
      <c r="B24" s="2">
        <v>4</v>
      </c>
      <c r="C24" s="17" t="s">
        <v>23</v>
      </c>
      <c r="D24" s="10"/>
      <c r="E24" s="10"/>
      <c r="F24" s="10">
        <f>F17</f>
        <v>9</v>
      </c>
      <c r="G24" s="10">
        <v>4000</v>
      </c>
      <c r="H24" s="27">
        <f t="shared" si="2"/>
        <v>36000</v>
      </c>
      <c r="I24" s="1"/>
      <c r="J24" s="1"/>
    </row>
    <row r="25" spans="2:10" outlineLevel="1">
      <c r="B25" s="2">
        <v>5</v>
      </c>
      <c r="C25" s="17" t="s">
        <v>21</v>
      </c>
      <c r="D25" s="10">
        <v>6</v>
      </c>
      <c r="E25" s="10">
        <v>4</v>
      </c>
      <c r="F25" s="10">
        <f t="shared" ref="F25:F27" si="3">E25*D25</f>
        <v>24</v>
      </c>
      <c r="G25" s="10">
        <v>24000</v>
      </c>
      <c r="H25" s="27">
        <f t="shared" si="2"/>
        <v>576000</v>
      </c>
      <c r="I25" s="1"/>
      <c r="J25" s="1"/>
    </row>
    <row r="26" spans="2:10" outlineLevel="1">
      <c r="B26" s="2">
        <v>6</v>
      </c>
      <c r="C26" s="17" t="s">
        <v>27</v>
      </c>
      <c r="D26" s="10">
        <v>6</v>
      </c>
      <c r="E26" s="10">
        <f>E4+E5</f>
        <v>24</v>
      </c>
      <c r="F26" s="10">
        <f t="shared" ref="F26" si="4">E26*D26</f>
        <v>144</v>
      </c>
      <c r="G26" s="10">
        <v>16000</v>
      </c>
      <c r="H26" s="27">
        <f t="shared" si="2"/>
        <v>2304000</v>
      </c>
      <c r="I26" s="1"/>
      <c r="J26" s="1"/>
    </row>
    <row r="27" spans="2:10" outlineLevel="1">
      <c r="B27" s="2">
        <v>7</v>
      </c>
      <c r="C27" s="17" t="s">
        <v>13</v>
      </c>
      <c r="D27" s="10">
        <v>1</v>
      </c>
      <c r="E27" s="10">
        <f>E7</f>
        <v>49</v>
      </c>
      <c r="F27" s="10">
        <f t="shared" si="3"/>
        <v>49</v>
      </c>
      <c r="G27" s="10">
        <v>180000</v>
      </c>
      <c r="H27" s="27">
        <f t="shared" si="2"/>
        <v>8820000</v>
      </c>
      <c r="I27" s="1"/>
      <c r="J27" s="1"/>
    </row>
    <row r="28" spans="2:10" outlineLevel="1">
      <c r="B28" s="2">
        <v>8</v>
      </c>
      <c r="C28" s="19" t="s">
        <v>14</v>
      </c>
      <c r="D28" s="10"/>
      <c r="E28" s="10"/>
      <c r="F28" s="13">
        <v>120</v>
      </c>
      <c r="G28" s="13">
        <v>22.5</v>
      </c>
      <c r="H28" s="27">
        <f t="shared" si="2"/>
        <v>2700</v>
      </c>
      <c r="I28" s="1"/>
      <c r="J28" s="1"/>
    </row>
    <row r="29" spans="2:10" outlineLevel="1">
      <c r="B29" s="2">
        <v>9</v>
      </c>
      <c r="C29" s="19" t="s">
        <v>36</v>
      </c>
      <c r="D29" s="10"/>
      <c r="E29" s="10"/>
      <c r="F29" s="13">
        <v>20</v>
      </c>
      <c r="G29" s="13">
        <v>160000</v>
      </c>
      <c r="H29" s="27">
        <f t="shared" si="2"/>
        <v>3200000</v>
      </c>
      <c r="I29" s="1"/>
      <c r="J29" s="1"/>
    </row>
    <row r="30" spans="2:10" outlineLevel="1">
      <c r="B30" s="2">
        <v>10</v>
      </c>
      <c r="C30" s="19" t="s">
        <v>37</v>
      </c>
      <c r="D30" s="10"/>
      <c r="E30" s="10"/>
      <c r="F30" s="13">
        <v>55</v>
      </c>
      <c r="G30" s="13">
        <v>400000</v>
      </c>
      <c r="H30" s="27">
        <f t="shared" si="2"/>
        <v>22000000</v>
      </c>
      <c r="I30" s="1"/>
      <c r="J30" s="1"/>
    </row>
    <row r="31" spans="2:10" outlineLevel="1">
      <c r="B31" s="2">
        <v>11</v>
      </c>
      <c r="C31" s="19" t="s">
        <v>39</v>
      </c>
      <c r="D31" s="10"/>
      <c r="E31" s="10"/>
      <c r="F31" s="13">
        <v>88.48</v>
      </c>
      <c r="G31" s="12">
        <v>15.1</v>
      </c>
      <c r="H31" s="27">
        <f t="shared" si="2"/>
        <v>1336.048</v>
      </c>
      <c r="I31" s="1"/>
      <c r="J31" s="1"/>
    </row>
    <row r="32" spans="2:10" outlineLevel="1">
      <c r="B32" s="2">
        <v>12</v>
      </c>
      <c r="C32" s="19" t="s">
        <v>43</v>
      </c>
      <c r="D32" s="10"/>
      <c r="E32" s="10"/>
      <c r="F32" s="13">
        <v>1794</v>
      </c>
      <c r="G32" s="13">
        <v>3.32</v>
      </c>
      <c r="H32" s="27">
        <f t="shared" si="2"/>
        <v>5956.08</v>
      </c>
      <c r="I32" s="1"/>
      <c r="J32" s="1"/>
    </row>
    <row r="33" spans="2:15" outlineLevel="1">
      <c r="B33" s="2">
        <v>13</v>
      </c>
      <c r="C33" s="19" t="s">
        <v>42</v>
      </c>
      <c r="D33" s="10"/>
      <c r="E33" s="10"/>
      <c r="F33" s="13">
        <v>156.63</v>
      </c>
      <c r="G33" s="13">
        <v>90000</v>
      </c>
      <c r="H33" s="27">
        <f t="shared" si="2"/>
        <v>14096700</v>
      </c>
      <c r="I33" s="1"/>
      <c r="J33" s="1"/>
    </row>
    <row r="34" spans="2:15" outlineLevel="1">
      <c r="B34" s="2">
        <v>14</v>
      </c>
      <c r="C34" s="14" t="s">
        <v>22</v>
      </c>
      <c r="D34" s="10"/>
      <c r="E34" s="10"/>
      <c r="F34" s="13">
        <v>359.6</v>
      </c>
      <c r="G34" s="13">
        <v>3000</v>
      </c>
      <c r="H34" s="27">
        <f t="shared" si="2"/>
        <v>1078800</v>
      </c>
      <c r="I34" s="1"/>
      <c r="J34" s="1"/>
    </row>
    <row r="35" spans="2:15" outlineLevel="1">
      <c r="B35" s="2">
        <v>15</v>
      </c>
      <c r="C35" s="14" t="s">
        <v>40</v>
      </c>
      <c r="D35" s="10"/>
      <c r="E35" s="10"/>
      <c r="F35" s="13">
        <v>70.2</v>
      </c>
      <c r="G35" s="13">
        <v>53.8</v>
      </c>
      <c r="H35" s="27">
        <f t="shared" si="2"/>
        <v>3776.7599999999998</v>
      </c>
      <c r="I35" s="1"/>
      <c r="J35" s="1"/>
      <c r="O35" s="56"/>
    </row>
    <row r="36" spans="2:15" outlineLevel="1">
      <c r="B36" s="2">
        <v>16</v>
      </c>
      <c r="C36" s="14" t="s">
        <v>41</v>
      </c>
      <c r="D36" s="10"/>
      <c r="E36" s="10"/>
      <c r="F36" s="13">
        <v>486</v>
      </c>
      <c r="G36" s="13">
        <v>8.2799999999999994</v>
      </c>
      <c r="H36" s="27">
        <f t="shared" si="2"/>
        <v>4024.0799999999995</v>
      </c>
      <c r="I36" s="1"/>
      <c r="J36" s="1"/>
    </row>
    <row r="37" spans="2:15" outlineLevel="1">
      <c r="B37" s="2">
        <v>17</v>
      </c>
      <c r="C37" s="14" t="s">
        <v>28</v>
      </c>
      <c r="D37" s="10"/>
      <c r="E37" s="10"/>
      <c r="F37" s="13">
        <v>60</v>
      </c>
      <c r="G37" s="13">
        <v>180000</v>
      </c>
      <c r="H37" s="27">
        <f t="shared" si="2"/>
        <v>10800000</v>
      </c>
      <c r="I37" s="1"/>
      <c r="J37" s="1"/>
    </row>
    <row r="38" spans="2:15" ht="25.5" outlineLevel="1">
      <c r="B38" s="2">
        <v>18</v>
      </c>
      <c r="C38" s="14" t="s">
        <v>44</v>
      </c>
      <c r="D38" s="10"/>
      <c r="E38" s="10"/>
      <c r="F38" s="13">
        <f>E7</f>
        <v>49</v>
      </c>
      <c r="G38" s="13">
        <v>160000</v>
      </c>
      <c r="H38" s="27">
        <f t="shared" si="2"/>
        <v>7840000</v>
      </c>
      <c r="I38" s="1"/>
      <c r="J38" s="1"/>
    </row>
    <row r="39" spans="2:15" ht="13.5" thickBot="1">
      <c r="B39" s="49"/>
      <c r="C39" s="32" t="s">
        <v>5</v>
      </c>
      <c r="D39" s="33"/>
      <c r="E39" s="33"/>
      <c r="F39" s="33"/>
      <c r="G39" s="33"/>
      <c r="H39" s="35">
        <f>SUM(H21:H38)</f>
        <v>76315292.967999995</v>
      </c>
      <c r="I39" s="1"/>
      <c r="J39" s="1"/>
      <c r="N39" s="56"/>
    </row>
    <row r="41" spans="2:15" ht="28.5" customHeight="1">
      <c r="B41" s="4"/>
      <c r="C41" s="57" t="s">
        <v>45</v>
      </c>
      <c r="D41" s="57"/>
      <c r="E41" s="57"/>
      <c r="F41" s="58"/>
      <c r="G41" s="57"/>
      <c r="H41" s="59">
        <v>337392</v>
      </c>
    </row>
    <row r="42" spans="2:15">
      <c r="B42" s="1"/>
      <c r="C42" s="1"/>
      <c r="D42" s="1"/>
      <c r="E42" s="1"/>
      <c r="F42" s="1"/>
      <c r="G42" s="1"/>
      <c r="H42" s="21"/>
      <c r="I42" s="1"/>
      <c r="J42" s="1"/>
    </row>
    <row r="43" spans="2:15" ht="15.75">
      <c r="B43" s="1"/>
      <c r="C43" s="50" t="s">
        <v>16</v>
      </c>
      <c r="D43" s="51"/>
      <c r="E43" s="51"/>
      <c r="F43" s="51"/>
      <c r="G43" s="51"/>
      <c r="H43" s="52">
        <f>H18+H39+H41</f>
        <v>95735684.967999995</v>
      </c>
      <c r="I43" s="1"/>
      <c r="J43" s="1"/>
    </row>
    <row r="45" spans="2:15">
      <c r="C45" s="18" t="s">
        <v>32</v>
      </c>
      <c r="D45" s="15">
        <v>0.2</v>
      </c>
      <c r="E45" s="28"/>
      <c r="F45" s="28"/>
      <c r="G45" s="28"/>
      <c r="H45" s="53">
        <v>133120</v>
      </c>
    </row>
    <row r="47" spans="2:15" ht="20.25">
      <c r="C47" s="54" t="s">
        <v>34</v>
      </c>
      <c r="D47" s="54"/>
      <c r="E47" s="54"/>
      <c r="F47" s="54"/>
      <c r="G47" s="54"/>
      <c r="H47" s="55">
        <f>H43+H45</f>
        <v>95868804.967999995</v>
      </c>
    </row>
    <row r="48" spans="2:15">
      <c r="J48" s="41"/>
    </row>
  </sheetData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Стара_школа</vt:lpstr>
    </vt:vector>
  </TitlesOfParts>
  <Company>Novartis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Yeritspokhova, Alla (Ext)</dc:creator>
  <cp:lastModifiedBy>с</cp:lastModifiedBy>
  <cp:lastPrinted>2018-08-10T08:53:46Z</cp:lastPrinted>
  <dcterms:created xsi:type="dcterms:W3CDTF">2018-05-24T22:59:12Z</dcterms:created>
  <dcterms:modified xsi:type="dcterms:W3CDTF">2021-02-05T08:27:45Z</dcterms:modified>
</cp:coreProperties>
</file>