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qgincorp-my.sharepoint.com/personal/yevhenii_cqg_com/Documents/Documents/Personal/City/Project Apollo/"/>
    </mc:Choice>
  </mc:AlternateContent>
  <xr:revisionPtr revIDLastSave="238" documentId="8_{5E689FC2-8BD6-4F8B-97F6-3722CE14C529}" xr6:coauthVersionLast="45" xr6:coauthVersionMax="45" xr10:uidLastSave="{DD3A1C8B-BFB5-4DCD-8BA0-A70D9EEC07E9}"/>
  <bookViews>
    <workbookView xWindow="-108" yWindow="-108" windowWidth="30936" windowHeight="16896" xr2:uid="{C5CB645A-FB31-453C-81C3-CBC004655B95}"/>
  </bookViews>
  <sheets>
    <sheet name="Pricing" sheetId="1" r:id="rId1"/>
    <sheet name="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4" i="1"/>
  <c r="E15" i="1"/>
  <c r="E16" i="1"/>
  <c r="E13" i="1"/>
  <c r="E12" i="1"/>
  <c r="C9" i="1"/>
  <c r="E9" i="1" s="1"/>
  <c r="A17" i="2"/>
  <c r="D8" i="1"/>
  <c r="C8" i="1"/>
  <c r="D12" i="2"/>
  <c r="E12" i="2" s="1"/>
  <c r="C12" i="2"/>
  <c r="E5" i="1"/>
  <c r="C5" i="1"/>
  <c r="C4" i="1"/>
  <c r="E4" i="1" s="1"/>
  <c r="G7" i="2"/>
  <c r="E7" i="2"/>
  <c r="F7" i="2"/>
  <c r="D7" i="2"/>
  <c r="C6" i="1"/>
  <c r="E6" i="1" s="1"/>
  <c r="E10" i="1"/>
  <c r="E11" i="1"/>
  <c r="E3" i="1"/>
  <c r="C7" i="2"/>
  <c r="E2" i="1"/>
  <c r="C3" i="2"/>
  <c r="E3" i="2" s="1"/>
  <c r="E8" i="1" l="1"/>
  <c r="C7" i="1"/>
  <c r="E7" i="1" s="1"/>
</calcChain>
</file>

<file path=xl/sharedStrings.xml><?xml version="1.0" encoding="utf-8"?>
<sst xmlns="http://schemas.openxmlformats.org/spreadsheetml/2006/main" count="66" uniqueCount="55">
  <si>
    <t>Найменування</t>
  </si>
  <si>
    <t>Одиниця виміру</t>
  </si>
  <si>
    <t>Опис</t>
  </si>
  <si>
    <t>Площа ділянки, м2</t>
  </si>
  <si>
    <t>Довжина</t>
  </si>
  <si>
    <t>Ширина</t>
  </si>
  <si>
    <t>Висота верхнього шару грунту, м2</t>
  </si>
  <si>
    <t>Обєм верхнього шару грунту, м3</t>
  </si>
  <si>
    <t>Зняття верхнього шару грунту</t>
  </si>
  <si>
    <t>м3</t>
  </si>
  <si>
    <t>Кількість*</t>
  </si>
  <si>
    <t>Ціна за одиницю, грн.</t>
  </si>
  <si>
    <t>Ціна загальна, грн.</t>
  </si>
  <si>
    <t>Земельна ділянка припіднята над тротуаром приблизно на 10-15 см, додатково потрібно зняти близько 15 см для підготовки основи тротуару та землі для газону. Довжина ділянки - 40м, ширина 14м.</t>
  </si>
  <si>
    <t>Земельна ділянка:</t>
  </si>
  <si>
    <t>Тротуар:</t>
  </si>
  <si>
    <t>Площа загальна, м2</t>
  </si>
  <si>
    <t>м2</t>
  </si>
  <si>
    <t>Беремо ширину тротуару = 2м. Орієнтовна загальна довжина 58 метрів</t>
  </si>
  <si>
    <t>Укладка із підготовкою щебень + пісок</t>
  </si>
  <si>
    <t>Встановлення тротуарного бордюру</t>
  </si>
  <si>
    <t>м</t>
  </si>
  <si>
    <r>
      <t xml:space="preserve">по обидва боки від тротуару встановлюється бордюр </t>
    </r>
    <r>
      <rPr>
        <b/>
        <sz val="11"/>
        <color theme="1"/>
        <rFont val="Calibri"/>
        <family val="2"/>
        <charset val="204"/>
        <scheme val="minor"/>
      </rPr>
      <t>в один рівень із поверхнею</t>
    </r>
  </si>
  <si>
    <t>Тротуарний бордюр</t>
  </si>
  <si>
    <t>Обєм піску (основа 20см), м3</t>
  </si>
  <si>
    <t>Обєм щебню (10 см), м3</t>
  </si>
  <si>
    <t>Пісок</t>
  </si>
  <si>
    <t>Вага пісок (1.5 т на м3)</t>
  </si>
  <si>
    <t>Вага щебню (1.35 т на м3)</t>
  </si>
  <si>
    <t>т</t>
  </si>
  <si>
    <t>(фракція 20-40)</t>
  </si>
  <si>
    <t>Щебінь</t>
  </si>
  <si>
    <t>Плитка</t>
  </si>
  <si>
    <t>Ціна за шт</t>
  </si>
  <si>
    <t>К-ть штук на м2</t>
  </si>
  <si>
    <t>Усього м2</t>
  </si>
  <si>
    <t>Штук усього</t>
  </si>
  <si>
    <t>Ціна</t>
  </si>
  <si>
    <t>Тротуар</t>
  </si>
  <si>
    <t>шт</t>
  </si>
  <si>
    <t>Тротуар має бути встановленний вище землі на 3-4 см. для уникнення забруднення грунтом</t>
  </si>
  <si>
    <t>Газон</t>
  </si>
  <si>
    <t>Площа, м2</t>
  </si>
  <si>
    <t>Клен молодий</t>
  </si>
  <si>
    <t>Каміння декоративне</t>
  </si>
  <si>
    <t>Для обмеження виїзду транспорту на газон</t>
  </si>
  <si>
    <t>Вуличний ліхтар</t>
  </si>
  <si>
    <t>Обмежувальні дорожні стовпчики із встановленням</t>
  </si>
  <si>
    <t>Для обмеження паркування транспорту на пішоходному проході, не блокує вид на пішоходів, забезпечує вільний прохід та безпеку пішоходів</t>
  </si>
  <si>
    <t>Розмітка зебра + паркомісця</t>
  </si>
  <si>
    <t>Важко оцінити</t>
  </si>
  <si>
    <t>Миття дороги та тротуарів по завершенню робіт</t>
  </si>
  <si>
    <t>Доставка матеріалів, сумарно</t>
  </si>
  <si>
    <t>Орієнтовна ціна</t>
  </si>
  <si>
    <t>Остаточно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</si>
</sst>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UAH]\ * #,##0.00_);_([$UAH]\ * \(#,##0.00\);_([$UAH]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2"/>
    <xf numFmtId="0" fontId="2" fillId="0" borderId="1" xfId="2" applyAlignment="1">
      <alignment wrapText="1"/>
    </xf>
    <xf numFmtId="0" fontId="0" fillId="0" borderId="0" xfId="0" applyAlignment="1">
      <alignment wrapText="1"/>
    </xf>
    <xf numFmtId="0" fontId="5" fillId="0" borderId="0" xfId="5" applyAlignment="1">
      <alignment wrapText="1"/>
    </xf>
    <xf numFmtId="164" fontId="0" fillId="0" borderId="0" xfId="1" applyNumberFormat="1" applyFont="1"/>
    <xf numFmtId="0" fontId="3" fillId="0" borderId="2" xfId="3"/>
    <xf numFmtId="0" fontId="3" fillId="0" borderId="2" xfId="3" applyAlignment="1">
      <alignment wrapText="1"/>
    </xf>
    <xf numFmtId="1" fontId="0" fillId="0" borderId="0" xfId="0" applyNumberFormat="1"/>
    <xf numFmtId="164" fontId="0" fillId="2" borderId="0" xfId="1" applyNumberFormat="1" applyFont="1" applyFill="1"/>
    <xf numFmtId="164" fontId="4" fillId="0" borderId="3" xfId="4" applyNumberFormat="1"/>
  </cellXfs>
  <cellStyles count="6">
    <cellStyle name="Currency" xfId="1" builtinId="4"/>
    <cellStyle name="Heading 1" xfId="2" builtinId="16"/>
    <cellStyle name="Heading 2" xfId="3" builtinId="17"/>
    <cellStyle name="Hyperlink" xfId="5" builtinId="8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icegarden.com.ua/ru/katalog/rulonnyj-gazon-universalnyj?gclid=CjwKCAiAu8SABhAxEiwAsodSZE_t7-G7npBjA7JNFqq7orsPoaQDSL8A0bwKsMU31OcXhv5oECEZBRoCzEYQAvD_BwE&amp;utm_source=google&amp;utm_medium=cpc&amp;utm_campaign=mercha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zavodfem.com.ua/%D1%83%D0%BA%D0%BB%D0%B0%D0%B4%D0%BA%D0%B0-%D1%82%D1%80%D0%BE%D1%82%D1%83%D0%B0%D1%80%D0%BD%D0%BE%D0%B9-%D0%BF%D0%BB%D0%B8%D1%82%D0%BA%D0%B8/" TargetMode="External"/><Relationship Id="rId7" Type="http://schemas.openxmlformats.org/officeDocument/2006/relationships/hyperlink" Target="https://epicentrk.ua/ua/shop/trotuarnaya-plitka-sherburd-29kh29kh3-5-sm.html" TargetMode="External"/><Relationship Id="rId12" Type="http://schemas.openxmlformats.org/officeDocument/2006/relationships/hyperlink" Target="https://sozi.com.ua/ua/dorojnyiy-razdelitelnyiy-plastikovyiy-stolbik-ds1" TargetMode="External"/><Relationship Id="rId2" Type="http://schemas.openxmlformats.org/officeDocument/2006/relationships/hyperlink" Target="https://zavodfem.com.ua/%D1%83%D0%BA%D0%BB%D0%B0%D0%B4%D0%BA%D0%B0-%D1%82%D1%80%D0%BE%D1%82%D1%83%D0%B0%D1%80%D0%BD%D0%BE%D0%B9-%D0%BF%D0%BB%D0%B8%D1%82%D0%BA%D0%B8/" TargetMode="External"/><Relationship Id="rId1" Type="http://schemas.openxmlformats.org/officeDocument/2006/relationships/hyperlink" Target="https://zavodfem.com.ua/%D1%83%D0%BA%D0%BB%D0%B0%D0%B4%D0%BA%D0%B0-%D1%82%D1%80%D0%BE%D1%82%D1%83%D0%B0%D1%80%D0%BD%D0%BE%D0%B9-%D0%BF%D0%BB%D0%B8%D1%82%D0%BA%D0%B8/" TargetMode="External"/><Relationship Id="rId6" Type="http://schemas.openxmlformats.org/officeDocument/2006/relationships/hyperlink" Target="https://carrotholding.com/schebin-ua.html" TargetMode="External"/><Relationship Id="rId11" Type="http://schemas.openxmlformats.org/officeDocument/2006/relationships/hyperlink" Target="https://rozetka.com.ua/ua/nowodvorski_nw-9252/p258640771/?gclid=CjwKCAiAu8SABhAxEiwAsodSZNSYAkybqSaLFz2Rq7eAj6h73NcUkWIFh6AywbR5uUUgit4sZl1M5RoCCZIQAvD_BwE" TargetMode="External"/><Relationship Id="rId5" Type="http://schemas.openxmlformats.org/officeDocument/2006/relationships/hyperlink" Target="https://viking-trans.com.ua/ua/p494307664-pesok-rechnoj-dostavkoj.html?utm_source=google&amp;utm_medium=cpc&amp;utm_campaign=Tovarnaja_-_Pesok&amp;utm_content=394941364941.c.81990864666.g.pla-446030538430.&amp;utm_term=&amp;cdid=sr:google|ch:cpc|cm:7968661855|gr:81990864666|ad:394941364941|kw:|dv:c|pl:|nw:g|tr:pla-446030538430&amp;gclid=CjwKCAiAu8SABhAxEiwAsodSZBbwR6DmWC7-2ytEGPGplmk9F7Xx79pKeb4cFlSj4L5UG4Cf2IOmxBoC02wQAvD_BwE" TargetMode="External"/><Relationship Id="rId10" Type="http://schemas.openxmlformats.org/officeDocument/2006/relationships/hyperlink" Target="https://rozetka.com.ua/ua/216460441/p216460441/" TargetMode="External"/><Relationship Id="rId4" Type="http://schemas.openxmlformats.org/officeDocument/2006/relationships/hyperlink" Target="https://kievstroy.org/ua/bordyur-trotuarnuy-br-100-20-8-porebruk-.html" TargetMode="External"/><Relationship Id="rId9" Type="http://schemas.openxmlformats.org/officeDocument/2006/relationships/hyperlink" Target="https://biosfera-l.all.biz/klen-ostrolistnyj-globosum-g16719226?gclid=CjwKCAiAu8SABhAxEiwAsodSZDGlG6iLzSfqMNjQZv4Lo-xJe6PX8GBZQWn5SB_FqhJgX9f-IvdIThoCF94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F481-A7E9-4B65-81F0-F96E430833C5}">
  <dimension ref="A1:F57"/>
  <sheetViews>
    <sheetView tabSelected="1" workbookViewId="0">
      <selection activeCell="F25" sqref="F25"/>
    </sheetView>
  </sheetViews>
  <sheetFormatPr defaultRowHeight="14.4" x14ac:dyDescent="0.3"/>
  <cols>
    <col min="1" max="1" width="19.5546875" style="3" bestFit="1" customWidth="1"/>
    <col min="2" max="2" width="15.21875" customWidth="1"/>
    <col min="3" max="3" width="13.6640625" customWidth="1"/>
    <col min="4" max="4" width="18.88671875" customWidth="1"/>
    <col min="5" max="5" width="18.44140625" customWidth="1"/>
    <col min="6" max="6" width="61.77734375" style="3" customWidth="1"/>
  </cols>
  <sheetData>
    <row r="1" spans="1:6" ht="46.2" customHeight="1" thickBot="1" x14ac:dyDescent="0.45">
      <c r="A1" s="2" t="s">
        <v>0</v>
      </c>
      <c r="B1" s="2" t="s">
        <v>1</v>
      </c>
      <c r="C1" s="1" t="s">
        <v>10</v>
      </c>
      <c r="D1" s="2" t="s">
        <v>11</v>
      </c>
      <c r="E1" s="2" t="s">
        <v>12</v>
      </c>
      <c r="F1" s="2" t="s">
        <v>2</v>
      </c>
    </row>
    <row r="2" spans="1:6" ht="43.8" thickTop="1" x14ac:dyDescent="0.3">
      <c r="A2" s="4" t="s">
        <v>8</v>
      </c>
      <c r="B2" t="s">
        <v>9</v>
      </c>
      <c r="C2">
        <v>168</v>
      </c>
      <c r="D2" s="5">
        <v>150</v>
      </c>
      <c r="E2" s="5">
        <f>D2*C2</f>
        <v>25200</v>
      </c>
      <c r="F2" s="3" t="s">
        <v>13</v>
      </c>
    </row>
    <row r="3" spans="1:6" ht="43.2" x14ac:dyDescent="0.3">
      <c r="A3" s="4" t="s">
        <v>19</v>
      </c>
      <c r="B3" t="s">
        <v>17</v>
      </c>
      <c r="C3">
        <v>116</v>
      </c>
      <c r="D3" s="5">
        <v>200</v>
      </c>
      <c r="E3" s="5">
        <f>D3*C3</f>
        <v>23200</v>
      </c>
      <c r="F3" s="3" t="s">
        <v>18</v>
      </c>
    </row>
    <row r="4" spans="1:6" x14ac:dyDescent="0.3">
      <c r="A4" s="4" t="s">
        <v>26</v>
      </c>
      <c r="B4" t="s">
        <v>29</v>
      </c>
      <c r="C4">
        <f>Calculations!E7</f>
        <v>34.800000000000004</v>
      </c>
      <c r="D4" s="5">
        <v>135</v>
      </c>
      <c r="E4" s="5">
        <f>D4*C4</f>
        <v>4698.0000000000009</v>
      </c>
    </row>
    <row r="5" spans="1:6" x14ac:dyDescent="0.3">
      <c r="A5" s="4" t="s">
        <v>31</v>
      </c>
      <c r="B5" t="s">
        <v>29</v>
      </c>
      <c r="C5">
        <f>Calculations!G7</f>
        <v>15.660000000000004</v>
      </c>
      <c r="D5" s="5">
        <v>85</v>
      </c>
      <c r="E5" s="5">
        <f>D5*C5</f>
        <v>1331.1000000000004</v>
      </c>
      <c r="F5" s="3" t="s">
        <v>30</v>
      </c>
    </row>
    <row r="6" spans="1:6" ht="30" customHeight="1" x14ac:dyDescent="0.3">
      <c r="A6" s="4" t="s">
        <v>20</v>
      </c>
      <c r="B6" t="s">
        <v>21</v>
      </c>
      <c r="C6">
        <f>58*2</f>
        <v>116</v>
      </c>
      <c r="D6" s="5">
        <v>70</v>
      </c>
      <c r="E6" s="5">
        <f t="shared" ref="E6:E16" si="0">D6*C6</f>
        <v>8120</v>
      </c>
      <c r="F6" s="3" t="s">
        <v>22</v>
      </c>
    </row>
    <row r="7" spans="1:6" x14ac:dyDescent="0.3">
      <c r="A7" s="4" t="s">
        <v>23</v>
      </c>
      <c r="B7" t="s">
        <v>21</v>
      </c>
      <c r="C7">
        <f>C6</f>
        <v>116</v>
      </c>
      <c r="D7" s="5">
        <v>125</v>
      </c>
      <c r="E7" s="5">
        <f t="shared" si="0"/>
        <v>14500</v>
      </c>
    </row>
    <row r="8" spans="1:6" ht="28.8" x14ac:dyDescent="0.3">
      <c r="A8" s="4" t="s">
        <v>38</v>
      </c>
      <c r="B8" t="s">
        <v>39</v>
      </c>
      <c r="C8" s="8">
        <f>Calculations!D12</f>
        <v>1427</v>
      </c>
      <c r="D8" s="5">
        <f>Calculations!A12</f>
        <v>23.9</v>
      </c>
      <c r="E8" s="5">
        <f t="shared" si="0"/>
        <v>34105.299999999996</v>
      </c>
      <c r="F8" s="3" t="s">
        <v>40</v>
      </c>
    </row>
    <row r="9" spans="1:6" x14ac:dyDescent="0.3">
      <c r="A9" s="4" t="s">
        <v>41</v>
      </c>
      <c r="B9" t="s">
        <v>17</v>
      </c>
      <c r="C9">
        <f>Calculations!A17</f>
        <v>444</v>
      </c>
      <c r="D9" s="5">
        <v>68</v>
      </c>
      <c r="E9" s="5">
        <f t="shared" si="0"/>
        <v>30192</v>
      </c>
    </row>
    <row r="10" spans="1:6" x14ac:dyDescent="0.3">
      <c r="A10" s="4" t="s">
        <v>43</v>
      </c>
      <c r="B10" t="s">
        <v>39</v>
      </c>
      <c r="C10">
        <v>5</v>
      </c>
      <c r="D10" s="5">
        <v>3500</v>
      </c>
      <c r="E10" s="5">
        <f t="shared" si="0"/>
        <v>17500</v>
      </c>
    </row>
    <row r="11" spans="1:6" ht="28.8" x14ac:dyDescent="0.3">
      <c r="A11" s="4" t="s">
        <v>44</v>
      </c>
      <c r="B11" t="s">
        <v>39</v>
      </c>
      <c r="C11">
        <v>7</v>
      </c>
      <c r="D11" s="5">
        <v>230</v>
      </c>
      <c r="E11" s="5">
        <f t="shared" si="0"/>
        <v>1610</v>
      </c>
      <c r="F11" s="3" t="s">
        <v>45</v>
      </c>
    </row>
    <row r="12" spans="1:6" x14ac:dyDescent="0.3">
      <c r="A12" s="4" t="s">
        <v>46</v>
      </c>
      <c r="B12" t="s">
        <v>39</v>
      </c>
      <c r="C12">
        <v>2</v>
      </c>
      <c r="D12" s="5">
        <v>3745</v>
      </c>
      <c r="E12" s="5">
        <f t="shared" si="0"/>
        <v>7490</v>
      </c>
    </row>
    <row r="13" spans="1:6" ht="43.2" x14ac:dyDescent="0.3">
      <c r="A13" s="4" t="s">
        <v>47</v>
      </c>
      <c r="B13" t="s">
        <v>39</v>
      </c>
      <c r="C13">
        <v>20</v>
      </c>
      <c r="D13" s="5">
        <v>477</v>
      </c>
      <c r="E13" s="5">
        <f t="shared" si="0"/>
        <v>9540</v>
      </c>
      <c r="F13" s="3" t="s">
        <v>48</v>
      </c>
    </row>
    <row r="14" spans="1:6" ht="28.8" x14ac:dyDescent="0.3">
      <c r="A14" s="3" t="s">
        <v>49</v>
      </c>
      <c r="C14">
        <v>1</v>
      </c>
      <c r="D14" s="9">
        <v>500</v>
      </c>
      <c r="E14" s="5">
        <f t="shared" si="0"/>
        <v>500</v>
      </c>
      <c r="F14" s="3" t="s">
        <v>50</v>
      </c>
    </row>
    <row r="15" spans="1:6" ht="43.2" x14ac:dyDescent="0.3">
      <c r="A15" s="3" t="s">
        <v>51</v>
      </c>
      <c r="C15">
        <v>1</v>
      </c>
      <c r="D15" s="9">
        <v>2000</v>
      </c>
      <c r="E15" s="5">
        <f t="shared" si="0"/>
        <v>2000</v>
      </c>
      <c r="F15" s="3" t="s">
        <v>50</v>
      </c>
    </row>
    <row r="16" spans="1:6" ht="28.8" x14ac:dyDescent="0.3">
      <c r="A16" s="3" t="s">
        <v>52</v>
      </c>
      <c r="C16">
        <v>1</v>
      </c>
      <c r="D16" s="5">
        <v>20000</v>
      </c>
      <c r="E16" s="5">
        <f t="shared" si="0"/>
        <v>20000</v>
      </c>
      <c r="F16" s="3" t="s">
        <v>53</v>
      </c>
    </row>
    <row r="17" spans="4:5" ht="15" thickBot="1" x14ac:dyDescent="0.35">
      <c r="D17" s="10" t="s">
        <v>54</v>
      </c>
      <c r="E17" s="10">
        <f>SUM(E2:E16)</f>
        <v>199986.4</v>
      </c>
    </row>
    <row r="18" spans="4:5" ht="15" thickTop="1" x14ac:dyDescent="0.3">
      <c r="D18" s="5"/>
      <c r="E18" s="5"/>
    </row>
    <row r="19" spans="4:5" x14ac:dyDescent="0.3">
      <c r="D19" s="5"/>
      <c r="E19" s="5"/>
    </row>
    <row r="20" spans="4:5" x14ac:dyDescent="0.3">
      <c r="D20" s="5"/>
      <c r="E20" s="5"/>
    </row>
    <row r="21" spans="4:5" x14ac:dyDescent="0.3">
      <c r="D21" s="5"/>
      <c r="E21" s="5"/>
    </row>
    <row r="22" spans="4:5" x14ac:dyDescent="0.3">
      <c r="D22" s="5"/>
      <c r="E22" s="5"/>
    </row>
    <row r="23" spans="4:5" x14ac:dyDescent="0.3">
      <c r="D23" s="5"/>
      <c r="E23" s="5"/>
    </row>
    <row r="24" spans="4:5" x14ac:dyDescent="0.3">
      <c r="D24" s="5"/>
      <c r="E24" s="5"/>
    </row>
    <row r="25" spans="4:5" x14ac:dyDescent="0.3">
      <c r="D25" s="5"/>
      <c r="E25" s="5"/>
    </row>
    <row r="26" spans="4:5" x14ac:dyDescent="0.3">
      <c r="D26" s="5"/>
      <c r="E26" s="5"/>
    </row>
    <row r="27" spans="4:5" x14ac:dyDescent="0.3">
      <c r="D27" s="5"/>
      <c r="E27" s="5"/>
    </row>
    <row r="28" spans="4:5" x14ac:dyDescent="0.3">
      <c r="D28" s="5"/>
      <c r="E28" s="5"/>
    </row>
    <row r="29" spans="4:5" x14ac:dyDescent="0.3">
      <c r="D29" s="5"/>
      <c r="E29" s="5"/>
    </row>
    <row r="30" spans="4:5" x14ac:dyDescent="0.3">
      <c r="D30" s="5"/>
      <c r="E30" s="5"/>
    </row>
    <row r="31" spans="4:5" x14ac:dyDescent="0.3">
      <c r="D31" s="5"/>
      <c r="E31" s="5"/>
    </row>
    <row r="32" spans="4:5" x14ac:dyDescent="0.3">
      <c r="D32" s="5"/>
      <c r="E32" s="5"/>
    </row>
    <row r="33" spans="4:5" x14ac:dyDescent="0.3">
      <c r="D33" s="5"/>
      <c r="E33" s="5"/>
    </row>
    <row r="34" spans="4:5" x14ac:dyDescent="0.3">
      <c r="D34" s="5"/>
      <c r="E34" s="5"/>
    </row>
    <row r="35" spans="4:5" x14ac:dyDescent="0.3">
      <c r="D35" s="5"/>
      <c r="E35" s="5"/>
    </row>
    <row r="36" spans="4:5" x14ac:dyDescent="0.3">
      <c r="D36" s="5"/>
      <c r="E36" s="5"/>
    </row>
    <row r="37" spans="4:5" x14ac:dyDescent="0.3">
      <c r="D37" s="5"/>
      <c r="E37" s="5"/>
    </row>
    <row r="38" spans="4:5" x14ac:dyDescent="0.3">
      <c r="D38" s="5"/>
      <c r="E38" s="5"/>
    </row>
    <row r="39" spans="4:5" x14ac:dyDescent="0.3">
      <c r="D39" s="5"/>
      <c r="E39" s="5"/>
    </row>
    <row r="40" spans="4:5" x14ac:dyDescent="0.3">
      <c r="D40" s="5"/>
      <c r="E40" s="5"/>
    </row>
    <row r="41" spans="4:5" x14ac:dyDescent="0.3">
      <c r="D41" s="5"/>
      <c r="E41" s="5"/>
    </row>
    <row r="42" spans="4:5" x14ac:dyDescent="0.3">
      <c r="D42" s="5"/>
      <c r="E42" s="5"/>
    </row>
    <row r="43" spans="4:5" x14ac:dyDescent="0.3">
      <c r="D43" s="5"/>
      <c r="E43" s="5"/>
    </row>
    <row r="44" spans="4:5" x14ac:dyDescent="0.3">
      <c r="D44" s="5"/>
      <c r="E44" s="5"/>
    </row>
    <row r="45" spans="4:5" x14ac:dyDescent="0.3">
      <c r="D45" s="5"/>
      <c r="E45" s="5"/>
    </row>
    <row r="46" spans="4:5" x14ac:dyDescent="0.3">
      <c r="D46" s="5"/>
      <c r="E46" s="5"/>
    </row>
    <row r="47" spans="4:5" x14ac:dyDescent="0.3">
      <c r="D47" s="5"/>
      <c r="E47" s="5"/>
    </row>
    <row r="48" spans="4:5" x14ac:dyDescent="0.3">
      <c r="D48" s="5"/>
      <c r="E48" s="5"/>
    </row>
    <row r="49" spans="4:5" x14ac:dyDescent="0.3">
      <c r="D49" s="5"/>
      <c r="E49" s="5"/>
    </row>
    <row r="50" spans="4:5" x14ac:dyDescent="0.3">
      <c r="D50" s="5"/>
      <c r="E50" s="5"/>
    </row>
    <row r="51" spans="4:5" x14ac:dyDescent="0.3">
      <c r="D51" s="5"/>
      <c r="E51" s="5"/>
    </row>
    <row r="52" spans="4:5" x14ac:dyDescent="0.3">
      <c r="D52" s="5"/>
      <c r="E52" s="5"/>
    </row>
    <row r="53" spans="4:5" x14ac:dyDescent="0.3">
      <c r="D53" s="5"/>
      <c r="E53" s="5"/>
    </row>
    <row r="54" spans="4:5" x14ac:dyDescent="0.3">
      <c r="D54" s="5"/>
      <c r="E54" s="5"/>
    </row>
    <row r="55" spans="4:5" x14ac:dyDescent="0.3">
      <c r="D55" s="5"/>
      <c r="E55" s="5"/>
    </row>
    <row r="56" spans="4:5" x14ac:dyDescent="0.3">
      <c r="D56" s="5"/>
      <c r="E56" s="5"/>
    </row>
    <row r="57" spans="4:5" x14ac:dyDescent="0.3">
      <c r="D57" s="5"/>
      <c r="E57" s="5"/>
    </row>
  </sheetData>
  <hyperlinks>
    <hyperlink ref="A2" r:id="rId1" xr:uid="{BB108686-5077-4C47-80FB-F3F200C3F3B2}"/>
    <hyperlink ref="A3" r:id="rId2" display="Підготовка щебень + пісок" xr:uid="{FF16B5EA-2DB3-4418-AECE-2F91F45DA442}"/>
    <hyperlink ref="A6" r:id="rId3" xr:uid="{3DB6EF49-5C4F-4AC3-AE11-F05EE1B41D61}"/>
    <hyperlink ref="A7" r:id="rId4" xr:uid="{7EE1E96F-5A31-47B9-94F1-51D248F1E43C}"/>
    <hyperlink ref="A4" r:id="rId5" xr:uid="{5E38F955-DD49-4BFF-8C40-FB1D3F57D0F0}"/>
    <hyperlink ref="A5" r:id="rId6" xr:uid="{60274E4E-47BD-4C2A-B1AC-E54BBDCA35F1}"/>
    <hyperlink ref="A8" r:id="rId7" xr:uid="{AE77466A-3AF8-4D1B-93EC-333018B02502}"/>
    <hyperlink ref="A9" r:id="rId8" xr:uid="{E78093CA-49BB-4105-9D07-BED1137E6004}"/>
    <hyperlink ref="A10" r:id="rId9" xr:uid="{9B4237EE-B182-4448-B530-313116BB157E}"/>
    <hyperlink ref="A11" r:id="rId10" xr:uid="{D4DC4720-8B56-410E-B8E4-9EF21070F529}"/>
    <hyperlink ref="A12" r:id="rId11" xr:uid="{5D82B863-EC67-4DA0-A7E5-AEAD57D9D374}"/>
    <hyperlink ref="A13" r:id="rId12" xr:uid="{FE8DD254-A146-410D-8522-A3151C462B7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8A58-0074-41B3-8A27-1586B8823051}">
  <dimension ref="A1:G17"/>
  <sheetViews>
    <sheetView workbookViewId="0">
      <selection activeCell="B16" sqref="B16"/>
    </sheetView>
  </sheetViews>
  <sheetFormatPr defaultRowHeight="14.4" x14ac:dyDescent="0.3"/>
  <cols>
    <col min="1" max="1" width="24.21875" bestFit="1" customWidth="1"/>
    <col min="2" max="2" width="16.21875" customWidth="1"/>
    <col min="3" max="3" width="22.88671875" bestFit="1" customWidth="1"/>
    <col min="4" max="4" width="23.44140625" customWidth="1"/>
    <col min="5" max="5" width="18.5546875" customWidth="1"/>
    <col min="6" max="6" width="21.33203125" customWidth="1"/>
    <col min="7" max="7" width="20.33203125" customWidth="1"/>
  </cols>
  <sheetData>
    <row r="1" spans="1:7" ht="20.399999999999999" thickBot="1" x14ac:dyDescent="0.45">
      <c r="A1" s="1" t="s">
        <v>14</v>
      </c>
    </row>
    <row r="2" spans="1:7" ht="34.200000000000003" customHeight="1" thickTop="1" thickBot="1" x14ac:dyDescent="0.4">
      <c r="A2" s="6" t="s">
        <v>4</v>
      </c>
      <c r="B2" s="6" t="s">
        <v>5</v>
      </c>
      <c r="C2" s="6" t="s">
        <v>3</v>
      </c>
      <c r="D2" s="7" t="s">
        <v>6</v>
      </c>
      <c r="E2" s="7" t="s">
        <v>7</v>
      </c>
    </row>
    <row r="3" spans="1:7" ht="15" thickTop="1" x14ac:dyDescent="0.3">
      <c r="A3">
        <v>40</v>
      </c>
      <c r="B3">
        <v>14</v>
      </c>
      <c r="C3">
        <f>B3*A3</f>
        <v>560</v>
      </c>
      <c r="D3">
        <v>0.3</v>
      </c>
      <c r="E3">
        <f>C3*D3</f>
        <v>168</v>
      </c>
    </row>
    <row r="5" spans="1:7" ht="20.399999999999999" thickBot="1" x14ac:dyDescent="0.45">
      <c r="A5" s="1" t="s">
        <v>15</v>
      </c>
    </row>
    <row r="6" spans="1:7" ht="33.6" customHeight="1" thickTop="1" thickBot="1" x14ac:dyDescent="0.4">
      <c r="A6" s="6" t="s">
        <v>4</v>
      </c>
      <c r="B6" s="6" t="s">
        <v>5</v>
      </c>
      <c r="C6" s="6" t="s">
        <v>16</v>
      </c>
      <c r="D6" s="7" t="s">
        <v>24</v>
      </c>
      <c r="E6" s="7" t="s">
        <v>27</v>
      </c>
      <c r="F6" s="7" t="s">
        <v>25</v>
      </c>
      <c r="G6" s="7" t="s">
        <v>28</v>
      </c>
    </row>
    <row r="7" spans="1:7" ht="15" thickTop="1" x14ac:dyDescent="0.3">
      <c r="A7">
        <v>58</v>
      </c>
      <c r="B7">
        <v>2</v>
      </c>
      <c r="C7">
        <f>B7*A7</f>
        <v>116</v>
      </c>
      <c r="D7">
        <f>C7*0.2</f>
        <v>23.200000000000003</v>
      </c>
      <c r="E7">
        <f>D7*1.5</f>
        <v>34.800000000000004</v>
      </c>
      <c r="F7">
        <f>C7*0.1</f>
        <v>11.600000000000001</v>
      </c>
      <c r="G7">
        <f>1.35*F7</f>
        <v>15.660000000000004</v>
      </c>
    </row>
    <row r="10" spans="1:7" ht="20.399999999999999" thickBot="1" x14ac:dyDescent="0.45">
      <c r="A10" s="1" t="s">
        <v>32</v>
      </c>
    </row>
    <row r="11" spans="1:7" ht="36" thickTop="1" thickBot="1" x14ac:dyDescent="0.4">
      <c r="A11" s="6" t="s">
        <v>33</v>
      </c>
      <c r="B11" s="7" t="s">
        <v>34</v>
      </c>
      <c r="C11" s="6" t="s">
        <v>35</v>
      </c>
      <c r="D11" s="6" t="s">
        <v>36</v>
      </c>
      <c r="E11" s="6" t="s">
        <v>37</v>
      </c>
    </row>
    <row r="12" spans="1:7" ht="15" thickTop="1" x14ac:dyDescent="0.3">
      <c r="A12">
        <v>23.9</v>
      </c>
      <c r="B12">
        <v>12.3</v>
      </c>
      <c r="C12">
        <f>C7</f>
        <v>116</v>
      </c>
      <c r="D12" s="8">
        <f>ROUND(C12*B12, 0)</f>
        <v>1427</v>
      </c>
      <c r="E12">
        <f>D12*A12</f>
        <v>34105.299999999996</v>
      </c>
    </row>
    <row r="15" spans="1:7" ht="20.399999999999999" thickBot="1" x14ac:dyDescent="0.45">
      <c r="A15" s="1" t="s">
        <v>41</v>
      </c>
    </row>
    <row r="16" spans="1:7" ht="18.600000000000001" thickTop="1" thickBot="1" x14ac:dyDescent="0.4">
      <c r="A16" s="7" t="s">
        <v>42</v>
      </c>
    </row>
    <row r="17" spans="1:1" ht="15" thickTop="1" x14ac:dyDescent="0.3">
      <c r="A17">
        <f>C3-C7</f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Yevhenii Kizim</dc:creator>
  <cp:lastModifiedBy>Yevhenii Kizim</cp:lastModifiedBy>
  <dcterms:created xsi:type="dcterms:W3CDTF">2021-01-27T21:11:43Z</dcterms:created>
  <dcterms:modified xsi:type="dcterms:W3CDTF">2021-01-27T22:08:04Z</dcterms:modified>
</cp:coreProperties>
</file>