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5195" windowHeight="11640" activeTab="0"/>
  </bookViews>
  <sheets>
    <sheet name="Лист 1" sheetId="1" r:id="rId1"/>
    <sheet name="Отчет о совместимости" sheetId="2" r:id="rId2"/>
  </sheets>
  <definedNames>
    <definedName name="_xlnm.Print_Area" localSheetId="0">'Лист 1'!$A$1:$N$79</definedName>
  </definedNames>
  <calcPr fullCalcOnLoad="1"/>
</workbook>
</file>

<file path=xl/sharedStrings.xml><?xml version="1.0" encoding="utf-8"?>
<sst xmlns="http://schemas.openxmlformats.org/spreadsheetml/2006/main" count="178" uniqueCount="114">
  <si>
    <t>№
п/п</t>
  </si>
  <si>
    <t>Шифр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</si>
  <si>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</si>
  <si>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</si>
  <si>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</si>
  <si>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</si>
  <si>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</si>
  <si>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Е1-18-5</t>
  </si>
  <si>
    <t>1000м3</t>
  </si>
  <si>
    <t>100м3</t>
  </si>
  <si>
    <t>т</t>
  </si>
  <si>
    <t>м2</t>
  </si>
  <si>
    <t>м3</t>
  </si>
  <si>
    <t>С1424-
11600</t>
  </si>
  <si>
    <t>Сумiшi бетоннi готовi важкi, клас бетону
В15 [М200], крупнiсть заповнювача
бiльше 40 мм</t>
  </si>
  <si>
    <t>С147-1-10-
2</t>
  </si>
  <si>
    <t>Стрижнева арматура А-IІІ, дiаметр 10 мм</t>
  </si>
  <si>
    <t>С147-29-П</t>
  </si>
  <si>
    <t>Вязальная проволока</t>
  </si>
  <si>
    <t>кг</t>
  </si>
  <si>
    <t>Улаштування основи пiд фундаменти
пiщаної</t>
  </si>
  <si>
    <t>1 м3</t>
  </si>
  <si>
    <t>Улаштування основи пiд фундаменти
щебеневої</t>
  </si>
  <si>
    <t>С1425-
11683-1</t>
  </si>
  <si>
    <t>Цементно-пісчана суміш</t>
  </si>
  <si>
    <t>100м2</t>
  </si>
  <si>
    <t>С111-1688-
1</t>
  </si>
  <si>
    <t>Лiнолеум</t>
  </si>
  <si>
    <t>С111-1649-
КЛ-ЛН</t>
  </si>
  <si>
    <t>Клей для лінолеуму</t>
  </si>
  <si>
    <t>100м</t>
  </si>
  <si>
    <t>С123-352</t>
  </si>
  <si>
    <t>Плiнтус дерев'яний</t>
  </si>
  <si>
    <t>м</t>
  </si>
  <si>
    <t>С111-КР-А-
А-КГ</t>
  </si>
  <si>
    <t>Фарба</t>
  </si>
  <si>
    <t>100 м</t>
  </si>
  <si>
    <t>С1416-
8688-ТТ</t>
  </si>
  <si>
    <t>Камені бортові (поребрик)</t>
  </si>
  <si>
    <t>шт</t>
  </si>
  <si>
    <t>С1424-
11611-1-1</t>
  </si>
  <si>
    <t xml:space="preserve">Сумiшi бетоннi готовi </t>
  </si>
  <si>
    <t>Е1-165-2</t>
  </si>
  <si>
    <t>С112-251-
ПР-СК</t>
  </si>
  <si>
    <t>Секція паркану декоративного
дерев'яного (секція : довжина - 2500 мм,
висота - 2500 мм )</t>
  </si>
  <si>
    <t>С112-251-
ХВ-ПР</t>
  </si>
  <si>
    <t>Хвіртка паркану</t>
  </si>
  <si>
    <t>1 м2</t>
  </si>
  <si>
    <t>С111-2000-
2</t>
  </si>
  <si>
    <t>Клеюча сумiш "flex" для плитки з
природного та штучного каменю Ceresit
СМ 117</t>
  </si>
  <si>
    <t>С111-2001-
1</t>
  </si>
  <si>
    <t>Кольоровий шов 2-5мм Ceresit СЕ 33
СУПЕР</t>
  </si>
  <si>
    <t>С111-ПЛ-
ГР-АТ-30-5</t>
  </si>
  <si>
    <t>Плитка керамічна для зовнішніх робіт,
розмір 300х300мм "Грес"</t>
  </si>
  <si>
    <t>С1115-
2417-1</t>
  </si>
  <si>
    <t>Труба профільна 100х100х5мм</t>
  </si>
  <si>
    <t>С112-33</t>
  </si>
  <si>
    <t>Брус обрiзний 40х100</t>
  </si>
  <si>
    <t>С112-46-1</t>
  </si>
  <si>
    <t xml:space="preserve">Дошки обрiзнi </t>
  </si>
  <si>
    <t>Полiпшене фарбування стiн колером
олiйним по дереву</t>
  </si>
  <si>
    <t>С111-438-
КР-МАС</t>
  </si>
  <si>
    <t>Фарба масляна</t>
  </si>
  <si>
    <t>С111-741-
11</t>
  </si>
  <si>
    <t>Двері металеві (в комплекті)</t>
  </si>
  <si>
    <t>Всього по локальному кошторису</t>
  </si>
  <si>
    <t>Разом вартість робіт, матеріалів та устаткування</t>
  </si>
  <si>
    <t>у тому числі</t>
  </si>
  <si>
    <t xml:space="preserve">     Робота</t>
  </si>
  <si>
    <t xml:space="preserve">     Матеріали та устаткування</t>
  </si>
  <si>
    <t>Додаткові витрати</t>
  </si>
  <si>
    <t>у тому числi:</t>
  </si>
  <si>
    <t xml:space="preserve">     Кошти на утримання служби замовника (включаючи витрати на технiчний нагляд) </t>
  </si>
  <si>
    <t xml:space="preserve">     Вартiсть проектних робiт </t>
  </si>
  <si>
    <t xml:space="preserve">     Вартiсть експертизи проектної  документацiї </t>
  </si>
  <si>
    <t>Разом без ПДВ</t>
  </si>
  <si>
    <t xml:space="preserve">Податок на додану вартість </t>
  </si>
  <si>
    <t>Всього з урахуванням ПДВ</t>
  </si>
  <si>
    <t xml:space="preserve">     </t>
  </si>
  <si>
    <t xml:space="preserve"> </t>
  </si>
  <si>
    <t xml:space="preserve"> Влаштування літньої сцени школи мистецтв по вул. Закревського, 43-А </t>
  </si>
  <si>
    <t>Улаштування стрiчкових фундаментiв
залiзобетонних</t>
  </si>
  <si>
    <t>Сумiшi бетоннi готовi</t>
  </si>
  <si>
    <t>Бетонування площадки</t>
  </si>
  <si>
    <t>Улаштування покриттів з лiнолеуму
на клеї</t>
  </si>
  <si>
    <t>Улаштування плiнтусiв дерев'яних</t>
  </si>
  <si>
    <t>Фарбування плінтусу</t>
  </si>
  <si>
    <t>Установлення бетонних бортових
каменів</t>
  </si>
  <si>
    <t xml:space="preserve">Копання ям для стоякiв i стовпiв вручну
</t>
  </si>
  <si>
    <t>Улаштування хвiрток</t>
  </si>
  <si>
    <t>Улаштування огорожi</t>
  </si>
  <si>
    <t>Улаштування східців</t>
  </si>
  <si>
    <t>Улаштування покриттів східців і
підсхідців з керамiчних плиток</t>
  </si>
  <si>
    <t>Зведення стiн рублених із брусiв</t>
  </si>
  <si>
    <t xml:space="preserve">Облицювання цоколю
керамiчними плитками </t>
  </si>
  <si>
    <t>Установлення дверей</t>
  </si>
  <si>
    <t>Влаштування покрівлі з ондуліну</t>
  </si>
  <si>
    <t>Посадка дерев</t>
  </si>
  <si>
    <t>Дерева (туя)</t>
  </si>
  <si>
    <t>Встановлення лавок</t>
  </si>
  <si>
    <t>Лавки</t>
  </si>
  <si>
    <t>Анкера 10х80</t>
  </si>
  <si>
    <t>Отчет о совместимости для Кошторис (1).xls</t>
  </si>
  <si>
    <t>Дата отчета: 11.03.2020 12:53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</si>
  <si>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</si>
  <si>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</si>
  <si>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</si>
  <si>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</si>
  <si>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вул. Миколи Закревського, 43а, Київ</t>
  </si>
  <si>
    <t>Газон</t>
  </si>
  <si>
    <t>Розроблення грунту з навантаженням на
автомобiлi-самоскиди екскаваторами</t>
  </si>
  <si>
    <t>Тент (ткань, столбы, бетонирование)</t>
  </si>
  <si>
    <t>Урна</t>
  </si>
  <si>
    <t>Резерв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</si>
</sst>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0"/>
      <color indexed="8"/>
      <name val="Arial Cyr"/>
      <family val="0"/>
    </font>
    <font>
      <i/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45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27" xfId="0" applyNumberFormat="1" applyFont="1" applyBorder="1" applyAlignment="1">
      <alignment horizontal="right" vertical="top" wrapText="1"/>
    </xf>
    <xf numFmtId="2" fontId="3" fillId="0" borderId="28" xfId="0" applyNumberFormat="1" applyFont="1" applyBorder="1" applyAlignment="1">
      <alignment horizontal="left" vertical="top" wrapText="1"/>
    </xf>
    <xf numFmtId="2" fontId="3" fillId="0" borderId="29" xfId="0" applyNumberFormat="1" applyFont="1" applyBorder="1" applyAlignment="1">
      <alignment horizontal="left" vertical="top" wrapText="1"/>
    </xf>
    <xf numFmtId="2" fontId="3" fillId="0" borderId="28" xfId="0" applyNumberFormat="1" applyFont="1" applyBorder="1" applyAlignment="1">
      <alignment horizontal="right" vertical="top" wrapText="1"/>
    </xf>
    <xf numFmtId="2" fontId="3" fillId="0" borderId="29" xfId="0" applyNumberFormat="1" applyFont="1" applyBorder="1" applyAlignment="1">
      <alignment horizontal="right" vertical="top" wrapText="1"/>
    </xf>
    <xf numFmtId="2" fontId="3" fillId="0" borderId="30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2" fontId="1" fillId="0" borderId="30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2" fontId="1" fillId="0" borderId="2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180" fontId="3" fillId="0" borderId="3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180" fontId="3" fillId="0" borderId="27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right" vertical="top" wrapText="1"/>
    </xf>
    <xf numFmtId="2" fontId="3" fillId="0" borderId="38" xfId="0" applyNumberFormat="1" applyFont="1" applyBorder="1" applyAlignment="1">
      <alignment horizontal="right" vertical="top" wrapText="1"/>
    </xf>
    <xf numFmtId="0" fontId="3" fillId="0" borderId="16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3" xfId="0" applyNumberFormat="1" applyFont="1" applyBorder="1" applyAlignment="1">
      <alignment horizontal="left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right" vertical="top" wrapText="1"/>
    </xf>
    <xf numFmtId="2" fontId="3" fillId="0" borderId="38" xfId="0" applyNumberFormat="1" applyFont="1" applyBorder="1" applyAlignment="1">
      <alignment horizontal="left" vertical="top" wrapText="1"/>
    </xf>
    <xf numFmtId="2" fontId="3" fillId="0" borderId="36" xfId="0" applyNumberFormat="1" applyFont="1" applyBorder="1" applyAlignment="1">
      <alignment horizontal="left" vertical="top" wrapText="1"/>
    </xf>
    <xf numFmtId="2" fontId="3" fillId="0" borderId="35" xfId="0" applyNumberFormat="1" applyFont="1" applyBorder="1" applyAlignment="1">
      <alignment horizontal="left" vertical="top" wrapText="1"/>
    </xf>
    <xf numFmtId="2" fontId="3" fillId="0" borderId="37" xfId="0" applyNumberFormat="1" applyFont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40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81" fontId="1" fillId="33" borderId="13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left" vertical="center" wrapText="1"/>
    </xf>
    <xf numFmtId="2" fontId="0" fillId="33" borderId="0" xfId="0" applyNumberFormat="1" applyFill="1" applyBorder="1" applyAlignment="1">
      <alignment/>
    </xf>
    <xf numFmtId="0" fontId="1" fillId="33" borderId="13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182" fontId="1" fillId="33" borderId="13" xfId="0" applyNumberFormat="1" applyFont="1" applyFill="1" applyBorder="1" applyAlignment="1">
      <alignment horizontal="center" vertical="center" wrapText="1"/>
    </xf>
    <xf numFmtId="180" fontId="1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88"/>
  <sheetViews>
    <sheetView showGridLines="0" tabSelected="1" view="pageBreakPreview" zoomScale="80" zoomScaleSheetLayoutView="80" zoomScalePageLayoutView="0" workbookViewId="0" topLeftCell="A58">
      <selection activeCell="P68" sqref="P68"/>
    </sheetView>
  </sheetViews>
  <sheetFormatPr defaultColWidth="9.00390625" defaultRowHeight="12.75"/>
  <cols>
    <col min="1" max="1" width="5.875" style="0" customWidth="1"/>
    <col min="2" max="2" width="11.75390625" style="0" hidden="1" customWidth="1"/>
    <col min="3" max="3" width="2.75390625" style="0" customWidth="1"/>
    <col min="4" max="4" width="7.625" style="0" customWidth="1"/>
    <col min="5" max="5" width="23.375" style="0" customWidth="1"/>
    <col min="6" max="6" width="0.12890625" style="0" customWidth="1"/>
    <col min="7" max="7" width="6.875" style="0" customWidth="1"/>
    <col min="8" max="8" width="0.2421875" style="0" customWidth="1"/>
    <col min="9" max="9" width="11.125" style="0" customWidth="1"/>
    <col min="10" max="10" width="2.25390625" style="0" customWidth="1"/>
    <col min="11" max="11" width="7.375" style="0" customWidth="1"/>
    <col min="12" max="12" width="2.625" style="0" customWidth="1"/>
    <col min="13" max="13" width="11.75390625" style="0" customWidth="1"/>
    <col min="14" max="14" width="11.875" style="0" customWidth="1"/>
    <col min="15" max="15" width="0.875" style="83" customWidth="1"/>
    <col min="16" max="16" width="9.125" style="83" customWidth="1"/>
    <col min="17" max="17" width="12.00390625" style="83" customWidth="1"/>
    <col min="18" max="24" width="9.125" style="83" customWidth="1"/>
  </cols>
  <sheetData>
    <row r="1" spans="1:15" ht="14.25" customHeight="1">
      <c r="A1" s="34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4" ht="12" customHeight="1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9.25" customHeight="1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8.5" customHeight="1">
      <c r="A6" s="1" t="s">
        <v>0</v>
      </c>
      <c r="B6" s="2" t="s">
        <v>1</v>
      </c>
      <c r="C6" s="39" t="s">
        <v>2</v>
      </c>
      <c r="D6" s="39"/>
      <c r="E6" s="39"/>
      <c r="F6" s="39"/>
      <c r="G6" s="39"/>
      <c r="H6" s="39"/>
      <c r="I6" s="3" t="s">
        <v>3</v>
      </c>
      <c r="J6" s="40" t="s">
        <v>4</v>
      </c>
      <c r="K6" s="39"/>
      <c r="L6" s="41"/>
      <c r="M6" s="2" t="s">
        <v>5</v>
      </c>
      <c r="N6" s="3" t="s">
        <v>6</v>
      </c>
    </row>
    <row r="7" spans="1:14" ht="15" customHeight="1">
      <c r="A7" s="70">
        <v>1</v>
      </c>
      <c r="B7" s="71">
        <v>2</v>
      </c>
      <c r="C7" s="72">
        <v>2</v>
      </c>
      <c r="D7" s="72"/>
      <c r="E7" s="72"/>
      <c r="F7" s="72"/>
      <c r="G7" s="72"/>
      <c r="H7" s="72"/>
      <c r="I7" s="73">
        <v>3</v>
      </c>
      <c r="J7" s="74">
        <v>4</v>
      </c>
      <c r="K7" s="75"/>
      <c r="L7" s="76"/>
      <c r="M7" s="71">
        <v>5</v>
      </c>
      <c r="N7" s="73">
        <v>6</v>
      </c>
    </row>
    <row r="8" spans="1:24" s="115" customFormat="1" ht="27" customHeight="1">
      <c r="A8" s="108">
        <v>1</v>
      </c>
      <c r="B8" s="105" t="s">
        <v>7</v>
      </c>
      <c r="C8" s="106" t="s">
        <v>110</v>
      </c>
      <c r="D8" s="106"/>
      <c r="E8" s="106"/>
      <c r="F8" s="106"/>
      <c r="G8" s="106"/>
      <c r="H8" s="106"/>
      <c r="I8" s="108" t="s">
        <v>8</v>
      </c>
      <c r="J8" s="116">
        <v>0.101</v>
      </c>
      <c r="K8" s="116"/>
      <c r="L8" s="116"/>
      <c r="M8" s="112">
        <v>114605.17</v>
      </c>
      <c r="N8" s="113">
        <v>11575.12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s="115" customFormat="1" ht="27" customHeight="1">
      <c r="A9" s="108">
        <v>2</v>
      </c>
      <c r="B9" s="117"/>
      <c r="C9" s="118" t="s">
        <v>81</v>
      </c>
      <c r="D9" s="118"/>
      <c r="E9" s="118"/>
      <c r="F9" s="118"/>
      <c r="G9" s="118"/>
      <c r="H9" s="118"/>
      <c r="I9" s="112" t="s">
        <v>9</v>
      </c>
      <c r="J9" s="116">
        <v>0.084</v>
      </c>
      <c r="K9" s="116"/>
      <c r="L9" s="116"/>
      <c r="M9" s="112">
        <v>74562.5</v>
      </c>
      <c r="N9" s="113">
        <v>6263.25</v>
      </c>
      <c r="O9" s="114"/>
      <c r="P9" s="119"/>
      <c r="Q9" s="114"/>
      <c r="R9" s="114"/>
      <c r="S9" s="114"/>
      <c r="T9" s="114"/>
      <c r="U9" s="114"/>
      <c r="V9" s="114"/>
      <c r="W9" s="114"/>
      <c r="X9" s="114"/>
    </row>
    <row r="10" spans="1:24" s="115" customFormat="1" ht="27" customHeight="1">
      <c r="A10" s="108">
        <v>3</v>
      </c>
      <c r="B10" s="105" t="s">
        <v>13</v>
      </c>
      <c r="C10" s="106" t="s">
        <v>82</v>
      </c>
      <c r="D10" s="106"/>
      <c r="E10" s="106"/>
      <c r="F10" s="106"/>
      <c r="G10" s="106"/>
      <c r="H10" s="106"/>
      <c r="I10" s="108" t="s">
        <v>12</v>
      </c>
      <c r="J10" s="116">
        <v>8.526</v>
      </c>
      <c r="K10" s="116"/>
      <c r="L10" s="116"/>
      <c r="M10" s="112">
        <v>1890.02</v>
      </c>
      <c r="N10" s="113">
        <v>16114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s="115" customFormat="1" ht="27" customHeight="1">
      <c r="A11" s="108">
        <v>4</v>
      </c>
      <c r="B11" s="105" t="s">
        <v>15</v>
      </c>
      <c r="C11" s="106" t="s">
        <v>16</v>
      </c>
      <c r="D11" s="106"/>
      <c r="E11" s="106"/>
      <c r="F11" s="106"/>
      <c r="G11" s="106"/>
      <c r="H11" s="106"/>
      <c r="I11" s="108" t="s">
        <v>10</v>
      </c>
      <c r="J11" s="116">
        <v>0.255</v>
      </c>
      <c r="K11" s="116"/>
      <c r="L11" s="116"/>
      <c r="M11" s="112">
        <v>15091.97</v>
      </c>
      <c r="N11" s="113">
        <v>3848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s="115" customFormat="1" ht="27" customHeight="1">
      <c r="A12" s="108">
        <v>5</v>
      </c>
      <c r="B12" s="105" t="s">
        <v>17</v>
      </c>
      <c r="C12" s="106" t="s">
        <v>18</v>
      </c>
      <c r="D12" s="106"/>
      <c r="E12" s="106"/>
      <c r="F12" s="106"/>
      <c r="G12" s="106"/>
      <c r="H12" s="106"/>
      <c r="I12" s="108" t="s">
        <v>19</v>
      </c>
      <c r="J12" s="120">
        <v>3</v>
      </c>
      <c r="K12" s="120"/>
      <c r="L12" s="120"/>
      <c r="M12" s="112">
        <v>85.64</v>
      </c>
      <c r="N12" s="113">
        <v>257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115" customFormat="1" ht="27" customHeight="1">
      <c r="A13" s="108">
        <v>6</v>
      </c>
      <c r="B13" s="117"/>
      <c r="C13" s="118" t="s">
        <v>20</v>
      </c>
      <c r="D13" s="118"/>
      <c r="E13" s="118"/>
      <c r="F13" s="118"/>
      <c r="G13" s="118"/>
      <c r="H13" s="118"/>
      <c r="I13" s="112" t="s">
        <v>21</v>
      </c>
      <c r="J13" s="121">
        <v>38.75</v>
      </c>
      <c r="K13" s="121"/>
      <c r="L13" s="121"/>
      <c r="M13" s="112">
        <v>771.44</v>
      </c>
      <c r="N13" s="113">
        <v>29893.42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115" customFormat="1" ht="27" customHeight="1">
      <c r="A14" s="108">
        <v>7</v>
      </c>
      <c r="B14" s="117"/>
      <c r="C14" s="118" t="s">
        <v>22</v>
      </c>
      <c r="D14" s="118"/>
      <c r="E14" s="118"/>
      <c r="F14" s="118"/>
      <c r="G14" s="118"/>
      <c r="H14" s="118"/>
      <c r="I14" s="112" t="s">
        <v>21</v>
      </c>
      <c r="J14" s="121">
        <v>23.25</v>
      </c>
      <c r="K14" s="121"/>
      <c r="L14" s="121"/>
      <c r="M14" s="112">
        <v>1171.18</v>
      </c>
      <c r="N14" s="113">
        <v>27230.01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115" customFormat="1" ht="27" customHeight="1">
      <c r="A15" s="108">
        <v>8</v>
      </c>
      <c r="B15" s="117"/>
      <c r="C15" s="118" t="s">
        <v>83</v>
      </c>
      <c r="D15" s="118"/>
      <c r="E15" s="118"/>
      <c r="F15" s="118"/>
      <c r="G15" s="118"/>
      <c r="H15" s="118"/>
      <c r="I15" s="112" t="s">
        <v>9</v>
      </c>
      <c r="J15" s="116">
        <v>0.465</v>
      </c>
      <c r="K15" s="116"/>
      <c r="L15" s="116"/>
      <c r="M15" s="112">
        <v>56250.19</v>
      </c>
      <c r="N15" s="113">
        <v>26156.34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115" customFormat="1" ht="41.25" customHeight="1">
      <c r="A16" s="108">
        <v>9</v>
      </c>
      <c r="B16" s="105" t="s">
        <v>13</v>
      </c>
      <c r="C16" s="122" t="s">
        <v>14</v>
      </c>
      <c r="D16" s="122"/>
      <c r="E16" s="122"/>
      <c r="F16" s="122"/>
      <c r="G16" s="122"/>
      <c r="H16" s="122"/>
      <c r="I16" s="108" t="s">
        <v>12</v>
      </c>
      <c r="J16" s="123">
        <v>47.1975</v>
      </c>
      <c r="K16" s="123"/>
      <c r="L16" s="123"/>
      <c r="M16" s="112">
        <v>1890.02</v>
      </c>
      <c r="N16" s="113">
        <v>89204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115" customFormat="1" ht="27" customHeight="1">
      <c r="A17" s="108">
        <v>10</v>
      </c>
      <c r="B17" s="105" t="s">
        <v>15</v>
      </c>
      <c r="C17" s="106" t="s">
        <v>16</v>
      </c>
      <c r="D17" s="106"/>
      <c r="E17" s="106"/>
      <c r="F17" s="106"/>
      <c r="G17" s="106"/>
      <c r="H17" s="106"/>
      <c r="I17" s="108" t="s">
        <v>10</v>
      </c>
      <c r="J17" s="116">
        <v>2.391</v>
      </c>
      <c r="K17" s="116"/>
      <c r="L17" s="116"/>
      <c r="M17" s="112">
        <v>15091.97</v>
      </c>
      <c r="N17" s="113">
        <v>36085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115" customFormat="1" ht="27" customHeight="1">
      <c r="A18" s="108">
        <v>11</v>
      </c>
      <c r="B18" s="105" t="s">
        <v>17</v>
      </c>
      <c r="C18" s="106" t="s">
        <v>18</v>
      </c>
      <c r="D18" s="106"/>
      <c r="E18" s="106"/>
      <c r="F18" s="106"/>
      <c r="G18" s="106"/>
      <c r="H18" s="107"/>
      <c r="I18" s="108" t="s">
        <v>19</v>
      </c>
      <c r="J18" s="109">
        <v>15</v>
      </c>
      <c r="K18" s="110"/>
      <c r="L18" s="111"/>
      <c r="M18" s="112">
        <v>85.64</v>
      </c>
      <c r="N18" s="113">
        <v>1285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115" customFormat="1" ht="27" customHeight="1">
      <c r="A19" s="108">
        <v>14</v>
      </c>
      <c r="B19" s="105" t="s">
        <v>23</v>
      </c>
      <c r="C19" s="106" t="s">
        <v>24</v>
      </c>
      <c r="D19" s="106"/>
      <c r="E19" s="106"/>
      <c r="F19" s="106"/>
      <c r="G19" s="106"/>
      <c r="H19" s="106"/>
      <c r="I19" s="108" t="s">
        <v>10</v>
      </c>
      <c r="J19" s="124">
        <v>22.4</v>
      </c>
      <c r="K19" s="124"/>
      <c r="L19" s="124"/>
      <c r="M19" s="112">
        <v>3654.58</v>
      </c>
      <c r="N19" s="113">
        <v>81863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115" customFormat="1" ht="27" customHeight="1">
      <c r="A20" s="108">
        <v>15</v>
      </c>
      <c r="B20" s="117"/>
      <c r="C20" s="118" t="s">
        <v>84</v>
      </c>
      <c r="D20" s="118"/>
      <c r="E20" s="118"/>
      <c r="F20" s="118"/>
      <c r="G20" s="118"/>
      <c r="H20" s="118"/>
      <c r="I20" s="112" t="s">
        <v>25</v>
      </c>
      <c r="J20" s="121">
        <v>0.99</v>
      </c>
      <c r="K20" s="121"/>
      <c r="L20" s="121"/>
      <c r="M20" s="112">
        <v>6613.65</v>
      </c>
      <c r="N20" s="113">
        <v>6547.51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115" customFormat="1" ht="27" customHeight="1">
      <c r="A21" s="108">
        <v>16</v>
      </c>
      <c r="B21" s="105" t="s">
        <v>26</v>
      </c>
      <c r="C21" s="106" t="s">
        <v>27</v>
      </c>
      <c r="D21" s="106"/>
      <c r="E21" s="106"/>
      <c r="F21" s="106"/>
      <c r="G21" s="106"/>
      <c r="H21" s="106"/>
      <c r="I21" s="108" t="s">
        <v>11</v>
      </c>
      <c r="J21" s="121">
        <v>100.98</v>
      </c>
      <c r="K21" s="121"/>
      <c r="L21" s="121"/>
      <c r="M21" s="112">
        <v>680.85</v>
      </c>
      <c r="N21" s="113">
        <v>68752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115" customFormat="1" ht="27" customHeight="1">
      <c r="A22" s="108">
        <v>17</v>
      </c>
      <c r="B22" s="105" t="s">
        <v>28</v>
      </c>
      <c r="C22" s="106" t="s">
        <v>29</v>
      </c>
      <c r="D22" s="106"/>
      <c r="E22" s="106"/>
      <c r="F22" s="106"/>
      <c r="G22" s="106"/>
      <c r="H22" s="106"/>
      <c r="I22" s="108" t="s">
        <v>19</v>
      </c>
      <c r="J22" s="120">
        <v>40</v>
      </c>
      <c r="K22" s="120"/>
      <c r="L22" s="120"/>
      <c r="M22" s="112">
        <v>127.78</v>
      </c>
      <c r="N22" s="113">
        <v>5111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115" customFormat="1" ht="27" customHeight="1">
      <c r="A23" s="108">
        <v>18</v>
      </c>
      <c r="B23" s="117"/>
      <c r="C23" s="118" t="s">
        <v>85</v>
      </c>
      <c r="D23" s="118"/>
      <c r="E23" s="118"/>
      <c r="F23" s="118"/>
      <c r="G23" s="118"/>
      <c r="H23" s="118"/>
      <c r="I23" s="112" t="s">
        <v>30</v>
      </c>
      <c r="J23" s="121">
        <v>0.26</v>
      </c>
      <c r="K23" s="121"/>
      <c r="L23" s="121"/>
      <c r="M23" s="112">
        <v>1368.96</v>
      </c>
      <c r="N23" s="113">
        <v>355.93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115" customFormat="1" ht="27" customHeight="1">
      <c r="A24" s="108">
        <v>19</v>
      </c>
      <c r="B24" s="105" t="s">
        <v>31</v>
      </c>
      <c r="C24" s="106" t="s">
        <v>32</v>
      </c>
      <c r="D24" s="106"/>
      <c r="E24" s="106"/>
      <c r="F24" s="106"/>
      <c r="G24" s="106"/>
      <c r="H24" s="106"/>
      <c r="I24" s="108" t="s">
        <v>33</v>
      </c>
      <c r="J24" s="121">
        <v>26.26</v>
      </c>
      <c r="K24" s="121"/>
      <c r="L24" s="121"/>
      <c r="M24" s="112">
        <v>51.18</v>
      </c>
      <c r="N24" s="113">
        <v>1344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115" customFormat="1" ht="27" customHeight="1">
      <c r="A25" s="108">
        <v>20</v>
      </c>
      <c r="B25" s="117"/>
      <c r="C25" s="118" t="s">
        <v>86</v>
      </c>
      <c r="D25" s="118"/>
      <c r="E25" s="118"/>
      <c r="F25" s="118"/>
      <c r="G25" s="118"/>
      <c r="H25" s="118"/>
      <c r="I25" s="112" t="s">
        <v>25</v>
      </c>
      <c r="J25" s="123">
        <v>0.0182</v>
      </c>
      <c r="K25" s="123"/>
      <c r="L25" s="123"/>
      <c r="M25" s="112">
        <v>8703.3</v>
      </c>
      <c r="N25" s="113">
        <v>158.4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115" customFormat="1" ht="27" customHeight="1">
      <c r="A26" s="108">
        <v>21</v>
      </c>
      <c r="B26" s="105" t="s">
        <v>34</v>
      </c>
      <c r="C26" s="106" t="s">
        <v>35</v>
      </c>
      <c r="D26" s="106"/>
      <c r="E26" s="106"/>
      <c r="F26" s="106"/>
      <c r="G26" s="106"/>
      <c r="H26" s="106"/>
      <c r="I26" s="108" t="s">
        <v>19</v>
      </c>
      <c r="J26" s="124">
        <v>2.8</v>
      </c>
      <c r="K26" s="124"/>
      <c r="L26" s="124"/>
      <c r="M26" s="112">
        <v>424.39</v>
      </c>
      <c r="N26" s="113">
        <v>1188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s="115" customFormat="1" ht="27" customHeight="1">
      <c r="A27" s="108">
        <v>22</v>
      </c>
      <c r="B27" s="117"/>
      <c r="C27" s="118" t="s">
        <v>87</v>
      </c>
      <c r="D27" s="118"/>
      <c r="E27" s="118"/>
      <c r="F27" s="118"/>
      <c r="G27" s="118"/>
      <c r="H27" s="118"/>
      <c r="I27" s="112" t="s">
        <v>36</v>
      </c>
      <c r="J27" s="121">
        <v>0.81</v>
      </c>
      <c r="K27" s="121"/>
      <c r="L27" s="121"/>
      <c r="M27" s="112">
        <v>12509.2</v>
      </c>
      <c r="N27" s="113">
        <v>10132.45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115" customFormat="1" ht="27" customHeight="1">
      <c r="A28" s="108">
        <v>23</v>
      </c>
      <c r="B28" s="105" t="s">
        <v>37</v>
      </c>
      <c r="C28" s="106" t="s">
        <v>38</v>
      </c>
      <c r="D28" s="106"/>
      <c r="E28" s="106"/>
      <c r="F28" s="106"/>
      <c r="G28" s="106"/>
      <c r="H28" s="106"/>
      <c r="I28" s="108" t="s">
        <v>39</v>
      </c>
      <c r="J28" s="120">
        <v>81</v>
      </c>
      <c r="K28" s="120"/>
      <c r="L28" s="120"/>
      <c r="M28" s="112">
        <v>252.26</v>
      </c>
      <c r="N28" s="113">
        <v>20433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115" customFormat="1" ht="27" customHeight="1">
      <c r="A29" s="108">
        <v>24</v>
      </c>
      <c r="B29" s="105" t="s">
        <v>40</v>
      </c>
      <c r="C29" s="106" t="s">
        <v>41</v>
      </c>
      <c r="D29" s="106"/>
      <c r="E29" s="106"/>
      <c r="F29" s="106"/>
      <c r="G29" s="106"/>
      <c r="H29" s="106"/>
      <c r="I29" s="108" t="s">
        <v>12</v>
      </c>
      <c r="J29" s="116">
        <v>4.455</v>
      </c>
      <c r="K29" s="116"/>
      <c r="L29" s="116"/>
      <c r="M29" s="112">
        <v>2271.96</v>
      </c>
      <c r="N29" s="113">
        <v>10122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115" customFormat="1" ht="27" customHeight="1">
      <c r="A30" s="108">
        <v>25</v>
      </c>
      <c r="B30" s="105" t="s">
        <v>42</v>
      </c>
      <c r="C30" s="106" t="s">
        <v>88</v>
      </c>
      <c r="D30" s="106"/>
      <c r="E30" s="106"/>
      <c r="F30" s="106"/>
      <c r="G30" s="106"/>
      <c r="H30" s="106"/>
      <c r="I30" s="108" t="s">
        <v>9</v>
      </c>
      <c r="J30" s="123">
        <v>0.0238</v>
      </c>
      <c r="K30" s="123"/>
      <c r="L30" s="123"/>
      <c r="M30" s="112">
        <v>48396.61</v>
      </c>
      <c r="N30" s="113">
        <v>1151.84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115" customFormat="1" ht="27" customHeight="1">
      <c r="A31" s="108">
        <v>26</v>
      </c>
      <c r="B31" s="105" t="s">
        <v>40</v>
      </c>
      <c r="C31" s="106" t="s">
        <v>41</v>
      </c>
      <c r="D31" s="106"/>
      <c r="E31" s="106"/>
      <c r="F31" s="106"/>
      <c r="G31" s="106"/>
      <c r="H31" s="106"/>
      <c r="I31" s="108" t="s">
        <v>12</v>
      </c>
      <c r="J31" s="121">
        <v>2.38</v>
      </c>
      <c r="K31" s="121"/>
      <c r="L31" s="121"/>
      <c r="M31" s="112">
        <v>2271.96</v>
      </c>
      <c r="N31" s="113">
        <v>5407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s="115" customFormat="1" ht="27" customHeight="1">
      <c r="A32" s="108">
        <v>27</v>
      </c>
      <c r="B32" s="117"/>
      <c r="C32" s="118" t="s">
        <v>89</v>
      </c>
      <c r="D32" s="118"/>
      <c r="E32" s="118"/>
      <c r="F32" s="118"/>
      <c r="G32" s="118"/>
      <c r="H32" s="118"/>
      <c r="I32" s="112" t="s">
        <v>25</v>
      </c>
      <c r="J32" s="121">
        <v>0.05</v>
      </c>
      <c r="K32" s="121"/>
      <c r="L32" s="121"/>
      <c r="M32" s="112">
        <v>11970.8</v>
      </c>
      <c r="N32" s="113">
        <v>598.54</v>
      </c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s="115" customFormat="1" ht="27" customHeight="1">
      <c r="A33" s="108">
        <v>28</v>
      </c>
      <c r="B33" s="117"/>
      <c r="C33" s="118" t="s">
        <v>90</v>
      </c>
      <c r="D33" s="118"/>
      <c r="E33" s="118"/>
      <c r="F33" s="118"/>
      <c r="G33" s="118"/>
      <c r="H33" s="118"/>
      <c r="I33" s="112" t="s">
        <v>25</v>
      </c>
      <c r="J33" s="116">
        <v>2.025</v>
      </c>
      <c r="K33" s="116"/>
      <c r="L33" s="116"/>
      <c r="M33" s="112">
        <v>6888.8</v>
      </c>
      <c r="N33" s="113">
        <v>13949.82</v>
      </c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s="115" customFormat="1" ht="41.25" customHeight="1">
      <c r="A34" s="108">
        <v>29</v>
      </c>
      <c r="B34" s="105" t="s">
        <v>43</v>
      </c>
      <c r="C34" s="122" t="s">
        <v>44</v>
      </c>
      <c r="D34" s="122"/>
      <c r="E34" s="122"/>
      <c r="F34" s="122"/>
      <c r="G34" s="122"/>
      <c r="H34" s="122"/>
      <c r="I34" s="108" t="s">
        <v>39</v>
      </c>
      <c r="J34" s="120">
        <v>32</v>
      </c>
      <c r="K34" s="120"/>
      <c r="L34" s="120"/>
      <c r="M34" s="112">
        <v>1533.46</v>
      </c>
      <c r="N34" s="113">
        <v>49071</v>
      </c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s="126" customFormat="1" ht="27" customHeight="1">
      <c r="A35" s="108">
        <v>30</v>
      </c>
      <c r="B35" s="108" t="s">
        <v>45</v>
      </c>
      <c r="C35" s="106" t="s">
        <v>46</v>
      </c>
      <c r="D35" s="106"/>
      <c r="E35" s="106"/>
      <c r="F35" s="106"/>
      <c r="G35" s="106"/>
      <c r="H35" s="106"/>
      <c r="I35" s="108" t="s">
        <v>39</v>
      </c>
      <c r="J35" s="120">
        <v>2</v>
      </c>
      <c r="K35" s="120"/>
      <c r="L35" s="120"/>
      <c r="M35" s="112">
        <v>9284.16</v>
      </c>
      <c r="N35" s="113">
        <v>18568</v>
      </c>
      <c r="O35" s="125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1:24" s="126" customFormat="1" ht="27" customHeight="1">
      <c r="A36" s="108">
        <v>31</v>
      </c>
      <c r="B36" s="112"/>
      <c r="C36" s="118" t="s">
        <v>91</v>
      </c>
      <c r="D36" s="118"/>
      <c r="E36" s="118"/>
      <c r="F36" s="118"/>
      <c r="G36" s="118"/>
      <c r="H36" s="118"/>
      <c r="I36" s="112" t="s">
        <v>9</v>
      </c>
      <c r="J36" s="116">
        <v>0.025</v>
      </c>
      <c r="K36" s="116"/>
      <c r="L36" s="116"/>
      <c r="M36" s="112">
        <v>93298.4</v>
      </c>
      <c r="N36" s="113">
        <v>2332.46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s="126" customFormat="1" ht="27" customHeight="1">
      <c r="A37" s="108">
        <v>32</v>
      </c>
      <c r="B37" s="108" t="s">
        <v>13</v>
      </c>
      <c r="C37" s="106" t="s">
        <v>41</v>
      </c>
      <c r="D37" s="106"/>
      <c r="E37" s="106"/>
      <c r="F37" s="106"/>
      <c r="G37" s="106"/>
      <c r="H37" s="106"/>
      <c r="I37" s="108" t="s">
        <v>12</v>
      </c>
      <c r="J37" s="123">
        <v>2.5375</v>
      </c>
      <c r="K37" s="123"/>
      <c r="L37" s="123"/>
      <c r="M37" s="112">
        <v>2271.96</v>
      </c>
      <c r="N37" s="113">
        <v>5765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s="126" customFormat="1" ht="27" customHeight="1">
      <c r="A38" s="108">
        <v>33</v>
      </c>
      <c r="B38" s="108" t="s">
        <v>15</v>
      </c>
      <c r="C38" s="106" t="s">
        <v>16</v>
      </c>
      <c r="D38" s="106"/>
      <c r="E38" s="106"/>
      <c r="F38" s="106"/>
      <c r="G38" s="106"/>
      <c r="H38" s="106"/>
      <c r="I38" s="108" t="s">
        <v>10</v>
      </c>
      <c r="J38" s="123">
        <v>0.0617</v>
      </c>
      <c r="K38" s="123"/>
      <c r="L38" s="123"/>
      <c r="M38" s="112">
        <v>15091.97</v>
      </c>
      <c r="N38" s="113">
        <v>931</v>
      </c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s="126" customFormat="1" ht="27" customHeight="1">
      <c r="A39" s="108">
        <v>34</v>
      </c>
      <c r="B39" s="112"/>
      <c r="C39" s="118" t="s">
        <v>92</v>
      </c>
      <c r="D39" s="118"/>
      <c r="E39" s="118"/>
      <c r="F39" s="118"/>
      <c r="G39" s="118"/>
      <c r="H39" s="118"/>
      <c r="I39" s="112" t="s">
        <v>47</v>
      </c>
      <c r="J39" s="121">
        <v>9.76</v>
      </c>
      <c r="K39" s="121"/>
      <c r="L39" s="121"/>
      <c r="M39" s="112">
        <v>610.6</v>
      </c>
      <c r="N39" s="113">
        <v>5959.44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s="115" customFormat="1" ht="41.25" customHeight="1">
      <c r="A40" s="108">
        <v>35</v>
      </c>
      <c r="B40" s="105" t="s">
        <v>48</v>
      </c>
      <c r="C40" s="122" t="s">
        <v>49</v>
      </c>
      <c r="D40" s="122"/>
      <c r="E40" s="122"/>
      <c r="F40" s="122"/>
      <c r="G40" s="122"/>
      <c r="H40" s="122"/>
      <c r="I40" s="108" t="s">
        <v>19</v>
      </c>
      <c r="J40" s="120">
        <v>51</v>
      </c>
      <c r="K40" s="120"/>
      <c r="L40" s="120"/>
      <c r="M40" s="112">
        <v>12.89</v>
      </c>
      <c r="N40" s="113">
        <v>657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128" customFormat="1" ht="27" customHeight="1">
      <c r="A41" s="108">
        <v>36</v>
      </c>
      <c r="B41" s="107" t="s">
        <v>50</v>
      </c>
      <c r="C41" s="106" t="s">
        <v>51</v>
      </c>
      <c r="D41" s="106"/>
      <c r="E41" s="106"/>
      <c r="F41" s="106"/>
      <c r="G41" s="106"/>
      <c r="H41" s="106"/>
      <c r="I41" s="108" t="s">
        <v>19</v>
      </c>
      <c r="J41" s="124">
        <v>4.5</v>
      </c>
      <c r="K41" s="124"/>
      <c r="L41" s="124"/>
      <c r="M41" s="112">
        <v>43.23</v>
      </c>
      <c r="N41" s="113">
        <v>195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s="128" customFormat="1" ht="27" customHeight="1">
      <c r="A42" s="108">
        <v>37</v>
      </c>
      <c r="B42" s="107" t="s">
        <v>52</v>
      </c>
      <c r="C42" s="106" t="s">
        <v>53</v>
      </c>
      <c r="D42" s="106"/>
      <c r="E42" s="106"/>
      <c r="F42" s="106"/>
      <c r="G42" s="106"/>
      <c r="H42" s="106"/>
      <c r="I42" s="108" t="s">
        <v>11</v>
      </c>
      <c r="J42" s="120">
        <v>10</v>
      </c>
      <c r="K42" s="120"/>
      <c r="L42" s="120"/>
      <c r="M42" s="112">
        <v>208.18</v>
      </c>
      <c r="N42" s="113">
        <v>2082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s="97" customFormat="1" ht="27" customHeight="1">
      <c r="A43" s="4">
        <v>38</v>
      </c>
      <c r="B43" s="98"/>
      <c r="C43" s="87" t="s">
        <v>93</v>
      </c>
      <c r="D43" s="87"/>
      <c r="E43" s="87"/>
      <c r="F43" s="87"/>
      <c r="G43" s="87"/>
      <c r="H43" s="87"/>
      <c r="I43" s="89" t="s">
        <v>25</v>
      </c>
      <c r="J43" s="93">
        <v>0.999</v>
      </c>
      <c r="K43" s="93"/>
      <c r="L43" s="93"/>
      <c r="M43" s="89">
        <v>46980.47</v>
      </c>
      <c r="N43" s="91">
        <v>46933.49</v>
      </c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s="97" customFormat="1" ht="27" customHeight="1">
      <c r="A44" s="4">
        <v>39</v>
      </c>
      <c r="B44" s="88" t="s">
        <v>54</v>
      </c>
      <c r="C44" s="86" t="s">
        <v>55</v>
      </c>
      <c r="D44" s="86"/>
      <c r="E44" s="86"/>
      <c r="F44" s="86"/>
      <c r="G44" s="86"/>
      <c r="H44" s="86"/>
      <c r="I44" s="4" t="s">
        <v>10</v>
      </c>
      <c r="J44" s="99">
        <v>0.7884</v>
      </c>
      <c r="K44" s="99"/>
      <c r="L44" s="99"/>
      <c r="M44" s="89">
        <v>18870.07</v>
      </c>
      <c r="N44" s="91">
        <v>14877</v>
      </c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s="97" customFormat="1" ht="27" customHeight="1">
      <c r="A45" s="4">
        <v>40</v>
      </c>
      <c r="B45" s="88" t="s">
        <v>56</v>
      </c>
      <c r="C45" s="86" t="s">
        <v>57</v>
      </c>
      <c r="D45" s="86"/>
      <c r="E45" s="86"/>
      <c r="F45" s="86"/>
      <c r="G45" s="86"/>
      <c r="H45" s="86"/>
      <c r="I45" s="4" t="s">
        <v>12</v>
      </c>
      <c r="J45" s="99">
        <v>10.1898</v>
      </c>
      <c r="K45" s="99"/>
      <c r="L45" s="99"/>
      <c r="M45" s="89">
        <v>6227.08</v>
      </c>
      <c r="N45" s="91">
        <v>63453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s="97" customFormat="1" ht="27" customHeight="1">
      <c r="A46" s="4">
        <v>41</v>
      </c>
      <c r="B46" s="88" t="s">
        <v>58</v>
      </c>
      <c r="C46" s="86" t="s">
        <v>59</v>
      </c>
      <c r="D46" s="86"/>
      <c r="E46" s="86"/>
      <c r="F46" s="86"/>
      <c r="G46" s="86"/>
      <c r="H46" s="86"/>
      <c r="I46" s="4" t="s">
        <v>12</v>
      </c>
      <c r="J46" s="90">
        <v>2.3</v>
      </c>
      <c r="K46" s="90"/>
      <c r="L46" s="90"/>
      <c r="M46" s="89">
        <v>4727.26</v>
      </c>
      <c r="N46" s="91">
        <v>10873</v>
      </c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s="97" customFormat="1" ht="27" customHeight="1">
      <c r="A47" s="4">
        <v>42</v>
      </c>
      <c r="B47" s="98"/>
      <c r="C47" s="87" t="s">
        <v>60</v>
      </c>
      <c r="D47" s="87"/>
      <c r="E47" s="87"/>
      <c r="F47" s="87"/>
      <c r="G47" s="87"/>
      <c r="H47" s="87"/>
      <c r="I47" s="89" t="s">
        <v>25</v>
      </c>
      <c r="J47" s="92">
        <v>2</v>
      </c>
      <c r="K47" s="92"/>
      <c r="L47" s="92"/>
      <c r="M47" s="89">
        <v>9914.75</v>
      </c>
      <c r="N47" s="91">
        <v>19829.49</v>
      </c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s="97" customFormat="1" ht="27" customHeight="1">
      <c r="A48" s="4">
        <v>43</v>
      </c>
      <c r="B48" s="88" t="s">
        <v>61</v>
      </c>
      <c r="C48" s="86" t="s">
        <v>62</v>
      </c>
      <c r="D48" s="86"/>
      <c r="E48" s="86"/>
      <c r="F48" s="86"/>
      <c r="G48" s="86"/>
      <c r="H48" s="86"/>
      <c r="I48" s="4" t="s">
        <v>19</v>
      </c>
      <c r="J48" s="92">
        <v>60</v>
      </c>
      <c r="K48" s="92"/>
      <c r="L48" s="92"/>
      <c r="M48" s="89">
        <v>81.88</v>
      </c>
      <c r="N48" s="91">
        <v>4913</v>
      </c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s="97" customFormat="1" ht="27" customHeight="1">
      <c r="A49" s="4">
        <v>44</v>
      </c>
      <c r="B49" s="98"/>
      <c r="C49" s="87" t="s">
        <v>94</v>
      </c>
      <c r="D49" s="87"/>
      <c r="E49" s="87"/>
      <c r="F49" s="87"/>
      <c r="G49" s="87"/>
      <c r="H49" s="87"/>
      <c r="I49" s="89" t="s">
        <v>25</v>
      </c>
      <c r="J49" s="92">
        <v>1</v>
      </c>
      <c r="K49" s="92"/>
      <c r="L49" s="92"/>
      <c r="M49" s="89">
        <v>29584.21</v>
      </c>
      <c r="N49" s="91">
        <v>29584.21</v>
      </c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s="78" customFormat="1" ht="41.25" customHeight="1">
      <c r="A50" s="4">
        <v>45</v>
      </c>
      <c r="B50" s="77" t="s">
        <v>48</v>
      </c>
      <c r="C50" s="86" t="s">
        <v>49</v>
      </c>
      <c r="D50" s="86"/>
      <c r="E50" s="86"/>
      <c r="F50" s="86"/>
      <c r="G50" s="86"/>
      <c r="H50" s="86"/>
      <c r="I50" s="4" t="s">
        <v>19</v>
      </c>
      <c r="J50" s="92">
        <v>520</v>
      </c>
      <c r="K50" s="92"/>
      <c r="L50" s="92"/>
      <c r="M50" s="89">
        <v>12.89</v>
      </c>
      <c r="N50" s="91">
        <v>6703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s="78" customFormat="1" ht="27" customHeight="1">
      <c r="A51" s="4">
        <v>46</v>
      </c>
      <c r="B51" s="77" t="s">
        <v>50</v>
      </c>
      <c r="C51" s="86" t="s">
        <v>51</v>
      </c>
      <c r="D51" s="86"/>
      <c r="E51" s="86"/>
      <c r="F51" s="86"/>
      <c r="G51" s="86"/>
      <c r="H51" s="86"/>
      <c r="I51" s="4" t="s">
        <v>19</v>
      </c>
      <c r="J51" s="90">
        <v>45.3</v>
      </c>
      <c r="K51" s="90"/>
      <c r="L51" s="90"/>
      <c r="M51" s="89">
        <v>43.23</v>
      </c>
      <c r="N51" s="91">
        <v>1958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s="78" customFormat="1" ht="27" customHeight="1">
      <c r="A52" s="4">
        <v>47</v>
      </c>
      <c r="B52" s="77" t="s">
        <v>52</v>
      </c>
      <c r="C52" s="86" t="s">
        <v>53</v>
      </c>
      <c r="D52" s="86"/>
      <c r="E52" s="86"/>
      <c r="F52" s="86"/>
      <c r="G52" s="86"/>
      <c r="H52" s="86"/>
      <c r="I52" s="4" t="s">
        <v>11</v>
      </c>
      <c r="J52" s="92">
        <v>101</v>
      </c>
      <c r="K52" s="92"/>
      <c r="L52" s="92"/>
      <c r="M52" s="89">
        <v>208.18</v>
      </c>
      <c r="N52" s="91">
        <v>21026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78" customFormat="1" ht="27" customHeight="1">
      <c r="A53" s="4">
        <v>48</v>
      </c>
      <c r="B53" s="79"/>
      <c r="C53" s="87" t="s">
        <v>95</v>
      </c>
      <c r="D53" s="87"/>
      <c r="E53" s="87"/>
      <c r="F53" s="87"/>
      <c r="G53" s="87"/>
      <c r="H53" s="87"/>
      <c r="I53" s="89" t="s">
        <v>25</v>
      </c>
      <c r="J53" s="93">
        <v>0.032</v>
      </c>
      <c r="K53" s="93"/>
      <c r="L53" s="93"/>
      <c r="M53" s="89">
        <v>21201.56</v>
      </c>
      <c r="N53" s="91">
        <v>678.45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s="78" customFormat="1" ht="27" customHeight="1">
      <c r="A54" s="4">
        <v>49</v>
      </c>
      <c r="B54" s="77" t="s">
        <v>63</v>
      </c>
      <c r="C54" s="86" t="s">
        <v>64</v>
      </c>
      <c r="D54" s="86"/>
      <c r="E54" s="86"/>
      <c r="F54" s="86"/>
      <c r="G54" s="86"/>
      <c r="H54" s="86"/>
      <c r="I54" s="4" t="s">
        <v>39</v>
      </c>
      <c r="J54" s="92">
        <v>2</v>
      </c>
      <c r="K54" s="92"/>
      <c r="L54" s="92"/>
      <c r="M54" s="89">
        <v>10203.88</v>
      </c>
      <c r="N54" s="91">
        <v>20408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s="78" customFormat="1" ht="27" customHeight="1">
      <c r="A55" s="4">
        <v>50</v>
      </c>
      <c r="B55" s="77"/>
      <c r="C55" s="86" t="s">
        <v>96</v>
      </c>
      <c r="D55" s="86"/>
      <c r="E55" s="86"/>
      <c r="F55" s="86"/>
      <c r="G55" s="86"/>
      <c r="H55" s="88"/>
      <c r="I55" s="4" t="s">
        <v>11</v>
      </c>
      <c r="J55" s="94">
        <v>96.75</v>
      </c>
      <c r="K55" s="42"/>
      <c r="L55" s="95"/>
      <c r="M55" s="89">
        <v>1900</v>
      </c>
      <c r="N55" s="91">
        <f>J55*M55</f>
        <v>183825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115" customFormat="1" ht="27" customHeight="1">
      <c r="A56" s="108">
        <v>53</v>
      </c>
      <c r="B56" s="105"/>
      <c r="C56" s="106" t="s">
        <v>99</v>
      </c>
      <c r="D56" s="106"/>
      <c r="E56" s="106"/>
      <c r="F56" s="106"/>
      <c r="G56" s="106"/>
      <c r="H56" s="107"/>
      <c r="I56" s="108" t="s">
        <v>39</v>
      </c>
      <c r="J56" s="109">
        <v>44</v>
      </c>
      <c r="K56" s="110"/>
      <c r="L56" s="111"/>
      <c r="M56" s="112">
        <v>80</v>
      </c>
      <c r="N56" s="113">
        <f>J56*M56</f>
        <v>3520</v>
      </c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s="115" customFormat="1" ht="27" customHeight="1">
      <c r="A57" s="108">
        <v>54</v>
      </c>
      <c r="B57" s="105"/>
      <c r="C57" s="106" t="s">
        <v>100</v>
      </c>
      <c r="D57" s="106"/>
      <c r="E57" s="106"/>
      <c r="F57" s="106"/>
      <c r="G57" s="106"/>
      <c r="H57" s="107"/>
      <c r="I57" s="108" t="s">
        <v>39</v>
      </c>
      <c r="J57" s="109">
        <v>44</v>
      </c>
      <c r="K57" s="110"/>
      <c r="L57" s="111"/>
      <c r="M57" s="112">
        <v>2700</v>
      </c>
      <c r="N57" s="113">
        <f>J57*M57</f>
        <v>118800</v>
      </c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115" customFormat="1" ht="27" customHeight="1">
      <c r="A58" s="108">
        <v>55</v>
      </c>
      <c r="B58" s="105"/>
      <c r="C58" s="106" t="s">
        <v>101</v>
      </c>
      <c r="D58" s="106"/>
      <c r="E58" s="106"/>
      <c r="F58" s="106"/>
      <c r="G58" s="106"/>
      <c r="H58" s="107"/>
      <c r="I58" s="108" t="s">
        <v>39</v>
      </c>
      <c r="J58" s="109">
        <v>176</v>
      </c>
      <c r="K58" s="110"/>
      <c r="L58" s="111"/>
      <c r="M58" s="112">
        <v>12</v>
      </c>
      <c r="N58" s="113">
        <f>J58*M58</f>
        <v>2112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s="115" customFormat="1" ht="16.5" customHeight="1">
      <c r="A59" s="108">
        <v>56</v>
      </c>
      <c r="B59" s="105"/>
      <c r="C59" s="106" t="s">
        <v>97</v>
      </c>
      <c r="D59" s="106"/>
      <c r="E59" s="106"/>
      <c r="F59" s="106"/>
      <c r="G59" s="106"/>
      <c r="H59" s="107"/>
      <c r="I59" s="108" t="s">
        <v>39</v>
      </c>
      <c r="J59" s="109">
        <v>25</v>
      </c>
      <c r="K59" s="110"/>
      <c r="L59" s="111"/>
      <c r="M59" s="112">
        <v>100</v>
      </c>
      <c r="N59" s="113">
        <f>J59*M59</f>
        <v>2500</v>
      </c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s="115" customFormat="1" ht="27.75" customHeight="1">
      <c r="A60" s="108">
        <v>57</v>
      </c>
      <c r="B60" s="105"/>
      <c r="C60" s="106" t="s">
        <v>98</v>
      </c>
      <c r="D60" s="106"/>
      <c r="E60" s="106"/>
      <c r="F60" s="106"/>
      <c r="G60" s="106"/>
      <c r="H60" s="107"/>
      <c r="I60" s="108" t="s">
        <v>39</v>
      </c>
      <c r="J60" s="109">
        <v>25</v>
      </c>
      <c r="K60" s="110"/>
      <c r="L60" s="111"/>
      <c r="M60" s="112">
        <v>500</v>
      </c>
      <c r="N60" s="113">
        <f>J60*M60</f>
        <v>12500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s="115" customFormat="1" ht="27.75" customHeight="1">
      <c r="A61" s="108">
        <v>58</v>
      </c>
      <c r="B61" s="105"/>
      <c r="C61" s="106" t="s">
        <v>109</v>
      </c>
      <c r="D61" s="106"/>
      <c r="E61" s="106"/>
      <c r="F61" s="106"/>
      <c r="G61" s="106"/>
      <c r="H61" s="107"/>
      <c r="I61" s="108" t="s">
        <v>11</v>
      </c>
      <c r="J61" s="109">
        <v>288</v>
      </c>
      <c r="K61" s="110"/>
      <c r="L61" s="111"/>
      <c r="M61" s="112">
        <v>200</v>
      </c>
      <c r="N61" s="113">
        <f>J61*M61</f>
        <v>57600</v>
      </c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115" customFormat="1" ht="27.75" customHeight="1">
      <c r="A62" s="108">
        <v>59</v>
      </c>
      <c r="B62" s="105"/>
      <c r="C62" s="106" t="s">
        <v>111</v>
      </c>
      <c r="D62" s="106"/>
      <c r="E62" s="106"/>
      <c r="F62" s="106"/>
      <c r="G62" s="106"/>
      <c r="H62" s="107"/>
      <c r="I62" s="108" t="s">
        <v>11</v>
      </c>
      <c r="J62" s="109">
        <v>225</v>
      </c>
      <c r="K62" s="110"/>
      <c r="L62" s="111"/>
      <c r="M62" s="112"/>
      <c r="N62" s="113">
        <v>562400</v>
      </c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s="115" customFormat="1" ht="27.75" customHeight="1">
      <c r="A63" s="108">
        <v>60</v>
      </c>
      <c r="B63" s="105"/>
      <c r="C63" s="106" t="s">
        <v>112</v>
      </c>
      <c r="D63" s="106"/>
      <c r="E63" s="106"/>
      <c r="F63" s="106"/>
      <c r="G63" s="106"/>
      <c r="H63" s="107"/>
      <c r="I63" s="108" t="s">
        <v>39</v>
      </c>
      <c r="J63" s="109">
        <v>2</v>
      </c>
      <c r="K63" s="110"/>
      <c r="L63" s="111"/>
      <c r="M63" s="112">
        <v>2000</v>
      </c>
      <c r="N63" s="113">
        <f>J63*M63</f>
        <v>4000</v>
      </c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17" ht="15" customHeight="1">
      <c r="A64" s="5"/>
      <c r="B64" s="6"/>
      <c r="C64" s="102" t="s">
        <v>65</v>
      </c>
      <c r="D64" s="103"/>
      <c r="E64" s="103"/>
      <c r="F64" s="103"/>
      <c r="G64" s="103"/>
      <c r="H64" s="104"/>
      <c r="I64" s="13"/>
      <c r="J64" s="45"/>
      <c r="K64" s="46"/>
      <c r="L64" s="47"/>
      <c r="M64" s="14"/>
      <c r="N64" s="80">
        <f>SUM(N7:N63)</f>
        <v>1749086.17</v>
      </c>
      <c r="Q64" s="30"/>
    </row>
    <row r="65" spans="1:14" ht="13.5" customHeight="1" thickBot="1">
      <c r="A65" s="15"/>
      <c r="B65" s="16"/>
      <c r="C65" s="101"/>
      <c r="D65" s="48"/>
      <c r="E65" s="48"/>
      <c r="F65" s="48"/>
      <c r="G65" s="48"/>
      <c r="H65" s="49"/>
      <c r="I65" s="17"/>
      <c r="J65" s="100"/>
      <c r="K65" s="50"/>
      <c r="L65" s="51"/>
      <c r="M65" s="18"/>
      <c r="N65" s="81"/>
    </row>
    <row r="66" spans="1:14" ht="15" customHeight="1">
      <c r="A66" s="52" t="s">
        <v>66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53"/>
      <c r="N66" s="80">
        <f>N64</f>
        <v>1749086.17</v>
      </c>
    </row>
    <row r="67" spans="1:14" ht="14.25" customHeight="1" thickBot="1">
      <c r="A67" s="54" t="s">
        <v>67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53"/>
      <c r="N67" s="31"/>
    </row>
    <row r="68" spans="1:14" ht="15" customHeight="1">
      <c r="A68" s="10">
        <v>1</v>
      </c>
      <c r="B68" s="11">
        <v>2</v>
      </c>
      <c r="C68" s="55">
        <v>3</v>
      </c>
      <c r="D68" s="55"/>
      <c r="E68" s="55"/>
      <c r="F68" s="55"/>
      <c r="G68" s="55"/>
      <c r="H68" s="55"/>
      <c r="I68" s="12">
        <v>4</v>
      </c>
      <c r="J68" s="56">
        <v>5</v>
      </c>
      <c r="K68" s="57"/>
      <c r="L68" s="58"/>
      <c r="M68" s="11">
        <v>6</v>
      </c>
      <c r="N68" s="12">
        <v>7</v>
      </c>
    </row>
    <row r="69" spans="1:17" ht="14.25" customHeight="1">
      <c r="A69" s="59" t="s">
        <v>68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60"/>
      <c r="N69" s="31" t="e">
        <f>Q69+100000+#REF!+N59+N56</f>
        <v>#REF!</v>
      </c>
      <c r="Q69" s="32"/>
    </row>
    <row r="70" spans="1:17" ht="14.25" customHeight="1">
      <c r="A70" s="54" t="s">
        <v>69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61"/>
      <c r="N70" s="31" t="e">
        <f>Q70+N55-100000+#REF!+N60+N57+N58</f>
        <v>#REF!</v>
      </c>
      <c r="Q70" s="32"/>
    </row>
    <row r="71" spans="1:17" ht="15" customHeight="1">
      <c r="A71" s="52" t="s">
        <v>70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61"/>
      <c r="N71" s="82">
        <f>N73+N74+N75</f>
        <v>67586</v>
      </c>
      <c r="Q71" s="84"/>
    </row>
    <row r="72" spans="1:17" ht="14.25" customHeight="1">
      <c r="A72" s="59" t="s">
        <v>71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3"/>
      <c r="N72" s="9"/>
      <c r="Q72" s="8"/>
    </row>
    <row r="73" spans="1:17" ht="14.25" customHeight="1">
      <c r="A73" s="59" t="s">
        <v>72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60"/>
      <c r="N73" s="9">
        <v>22586</v>
      </c>
      <c r="Q73" s="8"/>
    </row>
    <row r="74" spans="1:17" ht="14.25" customHeight="1">
      <c r="A74" s="59" t="s">
        <v>73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60"/>
      <c r="N74" s="9">
        <v>35000</v>
      </c>
      <c r="Q74" s="8"/>
    </row>
    <row r="75" spans="1:17" ht="14.25" customHeight="1">
      <c r="A75" s="59" t="s">
        <v>74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60"/>
      <c r="N75" s="9">
        <v>10000</v>
      </c>
      <c r="Q75" s="8"/>
    </row>
    <row r="76" spans="1:17" ht="15" customHeight="1">
      <c r="A76" s="64" t="s">
        <v>75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60"/>
      <c r="N76" s="80">
        <f>SUM(N66)</f>
        <v>1749086.17</v>
      </c>
      <c r="Q76" s="85"/>
    </row>
    <row r="77" spans="1:17" ht="15" customHeight="1">
      <c r="A77" s="65" t="s">
        <v>76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80">
        <f>N78/6</f>
        <v>349817.23399999994</v>
      </c>
      <c r="Q77" s="30"/>
    </row>
    <row r="78" spans="1:17" ht="15" customHeight="1">
      <c r="A78" s="52" t="s">
        <v>77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53"/>
      <c r="N78" s="80">
        <f>N76*1.2</f>
        <v>2098903.4039999996</v>
      </c>
      <c r="Q78" s="30"/>
    </row>
    <row r="79" spans="1:14" ht="13.5" customHeight="1" thickBot="1">
      <c r="A79" s="6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81">
        <v>400000</v>
      </c>
    </row>
    <row r="80" spans="1:14" ht="12.75" customHeight="1">
      <c r="A80" s="69" t="s">
        <v>78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 customHeight="1">
      <c r="A81" s="69" t="s">
        <v>78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4.25" customHeight="1">
      <c r="A82" s="43" t="s">
        <v>79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 customHeight="1">
      <c r="A83" s="69" t="s">
        <v>78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 ht="12.75" customHeight="1">
      <c r="A84" s="69" t="s">
        <v>78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 customHeight="1">
      <c r="A85" s="69" t="s">
        <v>78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27.75" customHeight="1">
      <c r="A86" s="43"/>
      <c r="B86" s="69"/>
      <c r="C86" s="69"/>
      <c r="D86" s="69"/>
      <c r="E86" s="7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4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ht="1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</sheetData>
  <sheetProtection/>
  <mergeCells count="156">
    <mergeCell ref="J60:L60"/>
    <mergeCell ref="C61:G61"/>
    <mergeCell ref="J61:L61"/>
    <mergeCell ref="C62:G62"/>
    <mergeCell ref="J62:L62"/>
    <mergeCell ref="C64:H65"/>
    <mergeCell ref="C63:G63"/>
    <mergeCell ref="J63:L63"/>
    <mergeCell ref="A87:G87"/>
    <mergeCell ref="H87:N87"/>
    <mergeCell ref="A88:C88"/>
    <mergeCell ref="D88:F88"/>
    <mergeCell ref="G88:J88"/>
    <mergeCell ref="K88:N88"/>
    <mergeCell ref="A84:G84"/>
    <mergeCell ref="H84:N84"/>
    <mergeCell ref="A85:G85"/>
    <mergeCell ref="H85:N85"/>
    <mergeCell ref="A86:D86"/>
    <mergeCell ref="F86:K86"/>
    <mergeCell ref="L86:N86"/>
    <mergeCell ref="A78:M78"/>
    <mergeCell ref="A79:M79"/>
    <mergeCell ref="A80:N80"/>
    <mergeCell ref="A81:N81"/>
    <mergeCell ref="A82:N82"/>
    <mergeCell ref="A83:N83"/>
    <mergeCell ref="A72:M72"/>
    <mergeCell ref="A73:M73"/>
    <mergeCell ref="A74:M74"/>
    <mergeCell ref="A75:M75"/>
    <mergeCell ref="A76:M76"/>
    <mergeCell ref="A77:M77"/>
    <mergeCell ref="A67:M67"/>
    <mergeCell ref="C68:H68"/>
    <mergeCell ref="J68:L68"/>
    <mergeCell ref="A69:M69"/>
    <mergeCell ref="A70:M70"/>
    <mergeCell ref="A71:M71"/>
    <mergeCell ref="C58:G58"/>
    <mergeCell ref="J64:L64"/>
    <mergeCell ref="J65:L65"/>
    <mergeCell ref="A66:M66"/>
    <mergeCell ref="C59:G59"/>
    <mergeCell ref="C60:G60"/>
    <mergeCell ref="J58:L58"/>
    <mergeCell ref="J59:L59"/>
    <mergeCell ref="C53:H53"/>
    <mergeCell ref="J53:L53"/>
    <mergeCell ref="C54:H54"/>
    <mergeCell ref="J54:L54"/>
    <mergeCell ref="C56:G56"/>
    <mergeCell ref="C57:G57"/>
    <mergeCell ref="C55:G55"/>
    <mergeCell ref="J55:L55"/>
    <mergeCell ref="J56:L56"/>
    <mergeCell ref="J57:L57"/>
    <mergeCell ref="C51:H51"/>
    <mergeCell ref="J51:L51"/>
    <mergeCell ref="C52:H52"/>
    <mergeCell ref="J52:L52"/>
    <mergeCell ref="C49:H49"/>
    <mergeCell ref="J49:L49"/>
    <mergeCell ref="C50:H50"/>
    <mergeCell ref="J50:L50"/>
    <mergeCell ref="C47:H47"/>
    <mergeCell ref="J47:L47"/>
    <mergeCell ref="C48:H48"/>
    <mergeCell ref="J48:L48"/>
    <mergeCell ref="C44:H44"/>
    <mergeCell ref="J44:L44"/>
    <mergeCell ref="C45:H45"/>
    <mergeCell ref="J45:L45"/>
    <mergeCell ref="C46:H46"/>
    <mergeCell ref="J46:L46"/>
    <mergeCell ref="C43:H43"/>
    <mergeCell ref="J43:L43"/>
    <mergeCell ref="C41:H41"/>
    <mergeCell ref="J41:L41"/>
    <mergeCell ref="C42:H42"/>
    <mergeCell ref="J42:L42"/>
    <mergeCell ref="C39:H39"/>
    <mergeCell ref="J39:L39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2:H32"/>
    <mergeCell ref="J32:L32"/>
    <mergeCell ref="C30:H30"/>
    <mergeCell ref="J30:L30"/>
    <mergeCell ref="C31:H31"/>
    <mergeCell ref="J31:L31"/>
    <mergeCell ref="C28:H28"/>
    <mergeCell ref="J28:L28"/>
    <mergeCell ref="C29:H29"/>
    <mergeCell ref="J29:L29"/>
    <mergeCell ref="C27:H27"/>
    <mergeCell ref="J27:L27"/>
    <mergeCell ref="C26:H26"/>
    <mergeCell ref="J26:L26"/>
    <mergeCell ref="C25:H25"/>
    <mergeCell ref="J25:L25"/>
    <mergeCell ref="C23:H23"/>
    <mergeCell ref="J23:L23"/>
    <mergeCell ref="C24:H24"/>
    <mergeCell ref="J24:L24"/>
    <mergeCell ref="C22:H22"/>
    <mergeCell ref="J22:L22"/>
    <mergeCell ref="C17:H17"/>
    <mergeCell ref="J17:L17"/>
    <mergeCell ref="C20:H20"/>
    <mergeCell ref="J20:L20"/>
    <mergeCell ref="C21:H21"/>
    <mergeCell ref="J21:L21"/>
    <mergeCell ref="C19:H19"/>
    <mergeCell ref="J19:L19"/>
    <mergeCell ref="C18:G18"/>
    <mergeCell ref="J18:L18"/>
    <mergeCell ref="J10:L10"/>
    <mergeCell ref="C11:H11"/>
    <mergeCell ref="J11:L11"/>
    <mergeCell ref="C15:H15"/>
    <mergeCell ref="J15:L15"/>
    <mergeCell ref="C16:H16"/>
    <mergeCell ref="J16:L16"/>
    <mergeCell ref="C14:H14"/>
    <mergeCell ref="J14:L14"/>
    <mergeCell ref="J6:L6"/>
    <mergeCell ref="C7:H7"/>
    <mergeCell ref="J7:L7"/>
    <mergeCell ref="C13:H13"/>
    <mergeCell ref="J13:L13"/>
    <mergeCell ref="C12:H12"/>
    <mergeCell ref="J12:L12"/>
    <mergeCell ref="C9:H9"/>
    <mergeCell ref="J9:L9"/>
    <mergeCell ref="C10:H10"/>
    <mergeCell ref="A3:N3"/>
    <mergeCell ref="A4:N4"/>
    <mergeCell ref="A5:N5"/>
    <mergeCell ref="A1:O1"/>
    <mergeCell ref="A2:N2"/>
    <mergeCell ref="C8:H8"/>
    <mergeCell ref="J8:L8"/>
    <mergeCell ref="C6:H6"/>
  </mergeCells>
  <printOptions/>
  <pageMargins left="0.7874015748031497" right="0.5905511811023623" top="0.5905511811023623" bottom="0.3937007874015748" header="0.3937007874015748" footer="0"/>
  <pageSetup fitToHeight="0" fitToWidth="1" horizontalDpi="600" verticalDpi="600" orientation="portrait" paperSize="9" scale="95" r:id="rId1"/>
  <headerFooter alignWithMargins="0">
    <oddHeader>&amp;C&amp;"Times New Roman,обычный"&amp;8&amp;P</oddHeader>
  </headerFooter>
  <rowBreaks count="1" manualBreakCount="1">
    <brk id="67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showGridLines="0" zoomScalePageLayoutView="0" workbookViewId="0" topLeftCell="A1">
      <selection activeCell="H5" sqref="H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9" t="s">
        <v>102</v>
      </c>
      <c r="C1" s="20"/>
      <c r="D1" s="25"/>
      <c r="E1" s="25"/>
    </row>
    <row r="2" spans="2:5" ht="12.75">
      <c r="B2" s="19" t="s">
        <v>103</v>
      </c>
      <c r="C2" s="20"/>
      <c r="D2" s="25"/>
      <c r="E2" s="25"/>
    </row>
    <row r="3" spans="2:5" ht="12.75">
      <c r="B3" s="21"/>
      <c r="C3" s="21"/>
      <c r="D3" s="26"/>
      <c r="E3" s="26"/>
    </row>
    <row r="4" spans="2:5" ht="38.25">
      <c r="B4" s="22" t="s">
        <v>104</v>
      </c>
      <c r="C4" s="21"/>
      <c r="D4" s="26"/>
      <c r="E4" s="26"/>
    </row>
    <row r="5" spans="2:5" ht="12.75">
      <c r="B5" s="21"/>
      <c r="C5" s="21"/>
      <c r="D5" s="26"/>
      <c r="E5" s="26"/>
    </row>
    <row r="6" spans="2:5" ht="25.5">
      <c r="B6" s="19" t="s">
        <v>105</v>
      </c>
      <c r="C6" s="20"/>
      <c r="D6" s="25"/>
      <c r="E6" s="27" t="s">
        <v>106</v>
      </c>
    </row>
    <row r="7" spans="2:5" ht="13.5" thickBot="1">
      <c r="B7" s="21"/>
      <c r="C7" s="21"/>
      <c r="D7" s="26"/>
      <c r="E7" s="26"/>
    </row>
    <row r="8" spans="2:5" ht="39" thickBot="1">
      <c r="B8" s="23" t="s">
        <v>107</v>
      </c>
      <c r="C8" s="24"/>
      <c r="D8" s="28"/>
      <c r="E8" s="29">
        <v>88</v>
      </c>
    </row>
    <row r="9" spans="2:5" ht="12.75">
      <c r="B9" s="21"/>
      <c r="C9" s="21"/>
      <c r="D9" s="26"/>
      <c r="E9" s="26"/>
    </row>
    <row r="10" spans="2:5" ht="12.75">
      <c r="B10" s="21"/>
      <c r="C10" s="21"/>
      <c r="D10" s="26"/>
      <c r="E10" s="26"/>
    </row>
    <row r="11" ht="18.75">
      <c r="H11" s="33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2020-03-10T13:48:14Z</cp:lastPrinted>
  <dcterms:created xsi:type="dcterms:W3CDTF">2020-03-11T09:17:01Z</dcterms:created>
  <dcterms:modified xsi:type="dcterms:W3CDTF">2020-03-11T17:01:22Z</dcterms:modified>
  <cp:category/>
  <cp:version/>
  <cp:contentType/>
  <cp:contentStatus/>
</cp:coreProperties>
</file>