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\Desktop\"/>
    </mc:Choice>
  </mc:AlternateContent>
  <bookViews>
    <workbookView xWindow="0" yWindow="0" windowWidth="20490" windowHeight="71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I4" i="1"/>
  <c r="I5" i="1"/>
  <c r="I6" i="1"/>
  <c r="I7" i="1"/>
  <c r="I8" i="1"/>
  <c r="I9" i="1"/>
  <c r="I10" i="1"/>
  <c r="I11" i="1"/>
  <c r="I12" i="1"/>
  <c r="I13" i="1"/>
  <c r="I3" i="1"/>
  <c r="H13" i="1"/>
  <c r="H12" i="1"/>
  <c r="H11" i="1"/>
  <c r="H10" i="1"/>
  <c r="H9" i="1"/>
  <c r="H8" i="1"/>
  <c r="H7" i="1"/>
  <c r="H6" i="1"/>
  <c r="H5" i="1"/>
  <c r="H4" i="1"/>
  <c r="H3" i="1"/>
  <c r="E8" i="1"/>
  <c r="E5" i="1"/>
  <c r="E6" i="1"/>
  <c r="E9" i="1"/>
  <c r="E4" i="1"/>
  <c r="E7" i="1"/>
  <c r="E3" i="1" l="1"/>
  <c r="E13" i="1" s="1"/>
</calcChain>
</file>

<file path=xl/sharedStrings.xml><?xml version="1.0" encoding="utf-8"?>
<sst xmlns="http://schemas.openxmlformats.org/spreadsheetml/2006/main" count="39" uniqueCount="37">
  <si>
    <t>ціна, грн</t>
  </si>
  <si>
    <t>стаття витрат</t>
  </si>
  <si>
    <t>кількість</t>
  </si>
  <si>
    <t>сума, грн</t>
  </si>
  <si>
    <t>№</t>
  </si>
  <si>
    <t>вертикальна вітряна турбіна Jerelo WS50</t>
  </si>
  <si>
    <t>монтажні роботи встановлення кріплень та турбін на паркан</t>
  </si>
  <si>
    <t>електротехнічні роботи проборски кабелю та підкючення турбін</t>
  </si>
  <si>
    <t>клеми/роз'єми з'єднання</t>
  </si>
  <si>
    <t>інвертор AXL-1200-1000w</t>
  </si>
  <si>
    <t>кріплення на паркан для турбіни (під замовення)</t>
  </si>
  <si>
    <t>100 метрів</t>
  </si>
  <si>
    <t>650 метрів</t>
  </si>
  <si>
    <t>електротехнічні роботи під'єднання до електромережи</t>
  </si>
  <si>
    <t>6 трудоднів</t>
  </si>
  <si>
    <t>1 трудодень</t>
  </si>
  <si>
    <t>витратна частина</t>
  </si>
  <si>
    <t>дохідна частина</t>
  </si>
  <si>
    <t xml:space="preserve"> гідрозахисний короб під інвертор</t>
  </si>
  <si>
    <t>кВт</t>
  </si>
  <si>
    <t>видобуток електрики</t>
  </si>
  <si>
    <t>за годину</t>
  </si>
  <si>
    <t>за день (20 годин)</t>
  </si>
  <si>
    <t>за тиждень</t>
  </si>
  <si>
    <t>за місяць</t>
  </si>
  <si>
    <t>за рік</t>
  </si>
  <si>
    <t>за 2 роки</t>
  </si>
  <si>
    <t>за 3 роки</t>
  </si>
  <si>
    <t>за 4 роки</t>
  </si>
  <si>
    <t>за 5 років</t>
  </si>
  <si>
    <t>за 6 років</t>
  </si>
  <si>
    <t>загалом витрати</t>
  </si>
  <si>
    <t>загалом дохід за час експлуатації</t>
  </si>
  <si>
    <t>грн (зелений тариф*)</t>
  </si>
  <si>
    <t>* - согласно постановлению НКРЭКУ от 29.12.2016 № 2382</t>
  </si>
  <si>
    <t>дріт від турбін до інверторів 2х2,5</t>
  </si>
  <si>
    <t>кабель від інвертора в мережу СИП-5 2*25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</si>
</sst>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C5" sqref="C5"/>
    </sheetView>
  </sheetViews>
  <sheetFormatPr defaultRowHeight="15" x14ac:dyDescent="0.25"/>
  <cols>
    <col min="1" max="1" width="5.5703125" customWidth="1"/>
    <col min="2" max="2" width="62.28515625" bestFit="1" customWidth="1"/>
    <col min="4" max="4" width="11.5703125" bestFit="1" customWidth="1"/>
    <col min="5" max="5" width="11.42578125" bestFit="1" customWidth="1"/>
    <col min="6" max="6" width="7.140625" customWidth="1"/>
    <col min="7" max="7" width="31.7109375" bestFit="1" customWidth="1"/>
    <col min="9" max="9" width="20.5703125" customWidth="1"/>
  </cols>
  <sheetData>
    <row r="1" spans="1:9" x14ac:dyDescent="0.25">
      <c r="A1" s="1" t="s">
        <v>16</v>
      </c>
      <c r="B1" s="1"/>
      <c r="C1" s="1"/>
      <c r="D1" s="1"/>
      <c r="E1" s="1"/>
      <c r="F1" s="2" t="s">
        <v>17</v>
      </c>
      <c r="G1" s="2"/>
      <c r="H1" s="2"/>
      <c r="I1" s="2"/>
    </row>
    <row r="2" spans="1:9" s="9" customFormat="1" x14ac:dyDescent="0.25">
      <c r="A2" s="8" t="s">
        <v>4</v>
      </c>
      <c r="B2" s="8" t="s">
        <v>1</v>
      </c>
      <c r="C2" s="8" t="s">
        <v>0</v>
      </c>
      <c r="D2" s="8" t="s">
        <v>2</v>
      </c>
      <c r="E2" s="8" t="s">
        <v>3</v>
      </c>
      <c r="F2" s="8" t="s">
        <v>4</v>
      </c>
      <c r="G2" s="8" t="s">
        <v>20</v>
      </c>
      <c r="H2" s="8" t="s">
        <v>19</v>
      </c>
      <c r="I2" s="8" t="s">
        <v>33</v>
      </c>
    </row>
    <row r="3" spans="1:9" x14ac:dyDescent="0.25">
      <c r="A3" s="3">
        <v>1</v>
      </c>
      <c r="B3" s="3" t="s">
        <v>5</v>
      </c>
      <c r="C3" s="4">
        <f>175*27</f>
        <v>4725</v>
      </c>
      <c r="D3" s="3">
        <v>60</v>
      </c>
      <c r="E3" s="4">
        <f>D3*C3</f>
        <v>283500</v>
      </c>
      <c r="F3" s="3">
        <v>1</v>
      </c>
      <c r="G3" s="3" t="s">
        <v>21</v>
      </c>
      <c r="H3" s="5">
        <f>60*50/1000</f>
        <v>3</v>
      </c>
      <c r="I3" s="4">
        <f>H3*4.9817</f>
        <v>14.9451</v>
      </c>
    </row>
    <row r="4" spans="1:9" x14ac:dyDescent="0.25">
      <c r="A4" s="3">
        <v>2</v>
      </c>
      <c r="B4" s="3" t="s">
        <v>10</v>
      </c>
      <c r="C4" s="4">
        <v>350</v>
      </c>
      <c r="D4" s="3">
        <v>60</v>
      </c>
      <c r="E4" s="4">
        <f>D4*C4</f>
        <v>21000</v>
      </c>
      <c r="F4" s="3">
        <v>2</v>
      </c>
      <c r="G4" s="3" t="s">
        <v>22</v>
      </c>
      <c r="H4" s="3">
        <f>H3*20</f>
        <v>60</v>
      </c>
      <c r="I4" s="4">
        <f t="shared" ref="I4:I13" si="0">H4*4.9817</f>
        <v>298.90199999999999</v>
      </c>
    </row>
    <row r="5" spans="1:9" x14ac:dyDescent="0.25">
      <c r="A5" s="3">
        <v>3</v>
      </c>
      <c r="B5" s="3" t="s">
        <v>36</v>
      </c>
      <c r="C5" s="3">
        <v>19.2</v>
      </c>
      <c r="D5" s="3" t="s">
        <v>11</v>
      </c>
      <c r="E5" s="4">
        <f>C5*100</f>
        <v>1920</v>
      </c>
      <c r="F5" s="3">
        <v>3</v>
      </c>
      <c r="G5" s="3" t="s">
        <v>23</v>
      </c>
      <c r="H5" s="3">
        <f>H4*7</f>
        <v>420</v>
      </c>
      <c r="I5" s="4">
        <f t="shared" si="0"/>
        <v>2092.3139999999999</v>
      </c>
    </row>
    <row r="6" spans="1:9" x14ac:dyDescent="0.25">
      <c r="A6" s="3">
        <v>4</v>
      </c>
      <c r="B6" s="3" t="s">
        <v>35</v>
      </c>
      <c r="C6" s="3">
        <v>11.5</v>
      </c>
      <c r="D6" s="3" t="s">
        <v>12</v>
      </c>
      <c r="E6" s="4">
        <f>C6*650</f>
        <v>7475</v>
      </c>
      <c r="F6" s="3">
        <v>4</v>
      </c>
      <c r="G6" s="3" t="s">
        <v>24</v>
      </c>
      <c r="H6" s="5">
        <f>H4*30</f>
        <v>1800</v>
      </c>
      <c r="I6" s="4">
        <f t="shared" si="0"/>
        <v>8967.06</v>
      </c>
    </row>
    <row r="7" spans="1:9" x14ac:dyDescent="0.25">
      <c r="A7" s="3">
        <v>5</v>
      </c>
      <c r="B7" s="3" t="s">
        <v>9</v>
      </c>
      <c r="C7" s="4">
        <v>3916</v>
      </c>
      <c r="D7" s="3">
        <v>3</v>
      </c>
      <c r="E7" s="4">
        <f>D7*C7</f>
        <v>11748</v>
      </c>
      <c r="F7" s="3">
        <v>5</v>
      </c>
      <c r="G7" s="3" t="s">
        <v>25</v>
      </c>
      <c r="H7" s="5">
        <f>H6*12</f>
        <v>21600</v>
      </c>
      <c r="I7" s="4">
        <f t="shared" si="0"/>
        <v>107604.72</v>
      </c>
    </row>
    <row r="8" spans="1:9" x14ac:dyDescent="0.25">
      <c r="A8" s="3">
        <v>6</v>
      </c>
      <c r="B8" s="3" t="s">
        <v>18</v>
      </c>
      <c r="C8" s="4">
        <v>600</v>
      </c>
      <c r="D8" s="3">
        <v>3</v>
      </c>
      <c r="E8" s="4">
        <f>D8*C8</f>
        <v>1800</v>
      </c>
      <c r="F8" s="3">
        <v>6</v>
      </c>
      <c r="G8" s="3" t="s">
        <v>26</v>
      </c>
      <c r="H8" s="5">
        <f>H7*2</f>
        <v>43200</v>
      </c>
      <c r="I8" s="4">
        <f t="shared" si="0"/>
        <v>215209.44</v>
      </c>
    </row>
    <row r="9" spans="1:9" x14ac:dyDescent="0.25">
      <c r="A9" s="3">
        <v>7</v>
      </c>
      <c r="B9" s="3" t="s">
        <v>8</v>
      </c>
      <c r="C9" s="4">
        <v>100</v>
      </c>
      <c r="D9" s="4">
        <v>60</v>
      </c>
      <c r="E9" s="4">
        <f>D9*C9</f>
        <v>6000</v>
      </c>
      <c r="F9" s="3">
        <v>7</v>
      </c>
      <c r="G9" s="3" t="s">
        <v>27</v>
      </c>
      <c r="H9" s="5">
        <f>H7*3</f>
        <v>64800</v>
      </c>
      <c r="I9" s="4">
        <f t="shared" si="0"/>
        <v>322814.15999999997</v>
      </c>
    </row>
    <row r="10" spans="1:9" x14ac:dyDescent="0.25">
      <c r="A10" s="3">
        <v>8</v>
      </c>
      <c r="B10" s="3" t="s">
        <v>6</v>
      </c>
      <c r="C10" s="3"/>
      <c r="D10" s="3" t="s">
        <v>14</v>
      </c>
      <c r="E10" s="4">
        <v>24000</v>
      </c>
      <c r="F10" s="3">
        <v>8</v>
      </c>
      <c r="G10" s="3" t="s">
        <v>28</v>
      </c>
      <c r="H10" s="5">
        <f>H8*2</f>
        <v>86400</v>
      </c>
      <c r="I10" s="4">
        <f t="shared" si="0"/>
        <v>430418.88</v>
      </c>
    </row>
    <row r="11" spans="1:9" x14ac:dyDescent="0.25">
      <c r="A11" s="3">
        <v>9</v>
      </c>
      <c r="B11" s="3" t="s">
        <v>7</v>
      </c>
      <c r="C11" s="3"/>
      <c r="D11" s="3" t="s">
        <v>14</v>
      </c>
      <c r="E11" s="4">
        <v>24000</v>
      </c>
      <c r="F11" s="3">
        <v>9</v>
      </c>
      <c r="G11" s="3" t="s">
        <v>29</v>
      </c>
      <c r="H11" s="5">
        <f>H7*5</f>
        <v>108000</v>
      </c>
      <c r="I11" s="4">
        <f t="shared" si="0"/>
        <v>538023.6</v>
      </c>
    </row>
    <row r="12" spans="1:9" x14ac:dyDescent="0.25">
      <c r="A12" s="3">
        <v>10</v>
      </c>
      <c r="B12" s="3" t="s">
        <v>13</v>
      </c>
      <c r="C12" s="3"/>
      <c r="D12" s="3" t="s">
        <v>15</v>
      </c>
      <c r="E12" s="4">
        <v>4000</v>
      </c>
      <c r="F12" s="3">
        <v>10</v>
      </c>
      <c r="G12" s="3" t="s">
        <v>30</v>
      </c>
      <c r="H12" s="5">
        <f>H9*2</f>
        <v>129600</v>
      </c>
      <c r="I12" s="4">
        <f t="shared" si="0"/>
        <v>645628.31999999995</v>
      </c>
    </row>
    <row r="13" spans="1:9" x14ac:dyDescent="0.25">
      <c r="A13" s="6" t="s">
        <v>31</v>
      </c>
      <c r="B13" s="6"/>
      <c r="C13" s="6"/>
      <c r="D13" s="6"/>
      <c r="E13" s="4">
        <f>SUM(E3:E12)</f>
        <v>385443</v>
      </c>
      <c r="F13" s="6" t="s">
        <v>32</v>
      </c>
      <c r="G13" s="6"/>
      <c r="H13" s="5">
        <f>H7*7</f>
        <v>151200</v>
      </c>
      <c r="I13" s="4">
        <f t="shared" si="0"/>
        <v>753233.04</v>
      </c>
    </row>
    <row r="14" spans="1:9" x14ac:dyDescent="0.25">
      <c r="G14" s="7" t="s">
        <v>34</v>
      </c>
    </row>
  </sheetData>
  <mergeCells count="4">
    <mergeCell ref="A1:E1"/>
    <mergeCell ref="F1:I1"/>
    <mergeCell ref="A13:D13"/>
    <mergeCell ref="F13:G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2017-06-30T07:18:22Z</dcterms:created>
  <dcterms:modified xsi:type="dcterms:W3CDTF">2017-06-30T09:35:12Z</dcterms:modified>
</cp:coreProperties>
</file>