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30" windowHeight="6825" activeTab="0"/>
  </bookViews>
  <sheets>
    <sheet name="Кошторис 1 " sheetId="1" r:id="rId1"/>
  </sheets>
  <definedNames>
    <definedName name="_xlnm.Print_Area" localSheetId="0">'Кошторис 1 '!$A$1:$H$145</definedName>
  </definedNames>
  <calcPr fullCalcOnLoad="1"/>
</workbook>
</file>

<file path=xl/sharedStrings.xml><?xml version="1.0" encoding="utf-8"?>
<sst xmlns="http://schemas.openxmlformats.org/spreadsheetml/2006/main" count="259" uniqueCount="163">
  <si>
    <t xml:space="preserve">
Найменування робіт і витрат</t>
  </si>
  <si>
    <t>Одиниця
виміру</t>
  </si>
  <si>
    <t xml:space="preserve">  Кількість</t>
  </si>
  <si>
    <t>Примітка</t>
  </si>
  <si>
    <t>Підлога</t>
  </si>
  <si>
    <t>100м2</t>
  </si>
  <si>
    <t>т</t>
  </si>
  <si>
    <t>Двері</t>
  </si>
  <si>
    <t>100 м2</t>
  </si>
  <si>
    <t>100 шт</t>
  </si>
  <si>
    <t>шт</t>
  </si>
  <si>
    <t>100м</t>
  </si>
  <si>
    <t>м</t>
  </si>
  <si>
    <t>1 т</t>
  </si>
  <si>
    <t>Перевезення сміття до 30 км</t>
  </si>
  <si>
    <t>комплект</t>
  </si>
  <si>
    <r>
      <t xml:space="preserve">                  Склав         __________________________________
                                                          </t>
    </r>
    <r>
      <rPr>
        <sz val="9"/>
        <color indexed="8"/>
        <rFont val="Arial Cyr"/>
        <family val="0"/>
      </rPr>
      <t>посада, підпис, ініціали, прізвище</t>
    </r>
  </si>
  <si>
    <r>
      <t xml:space="preserve">                  Перевірив  __________________________________ 
</t>
    </r>
    <r>
      <rPr>
        <i/>
        <sz val="7"/>
        <color indexed="8"/>
        <rFont val="Arial Cyr"/>
        <family val="0"/>
      </rPr>
      <t xml:space="preserve">                                                                                  </t>
    </r>
    <r>
      <rPr>
        <sz val="9"/>
        <color indexed="8"/>
        <rFont val="Arial Cyr"/>
        <family val="0"/>
      </rPr>
      <t>посада, підпис, ініціали, прізвище</t>
    </r>
  </si>
  <si>
    <t>Установка плінтуса підлогового (100х14)</t>
  </si>
  <si>
    <t>ДЕМОНТАЖНІ РОБОТИ</t>
  </si>
  <si>
    <t>Очищення вручну внутрішніх поверхонь стель від вапняної фарби (ребристі залізобетонні плити перекриття)</t>
  </si>
  <si>
    <t xml:space="preserve">Демонтаж світильників з лампами розжарювання </t>
  </si>
  <si>
    <t>Демонтаж відкритої електропроводки</t>
  </si>
  <si>
    <t>100 м</t>
  </si>
  <si>
    <t>Демонтаж кранів водозапірних (системи опалення)</t>
  </si>
  <si>
    <t>Демонтаж радіаторів масою до 80 кг (системи опалення)</t>
  </si>
  <si>
    <t>Демонтаж дерев'яних коробів(конструкція захисту системи опалення)</t>
  </si>
  <si>
    <t>Демонтаж дрібних металевих конструкцій вагою до 0,1 т (вентеляційні грати, решітки, кронштейни)</t>
  </si>
  <si>
    <t>Стіни, стеля</t>
  </si>
  <si>
    <t>Грунтовка антигрибкова Ceresit CT-99</t>
  </si>
  <si>
    <t>л</t>
  </si>
  <si>
    <t>Безпіщане накриття поверхонь стін, укосів розчином із клеєвого гіпсу (типу "сатенгіпс") товщиною шару 1 мм при нанесенні за 2 рази</t>
  </si>
  <si>
    <t>кг</t>
  </si>
  <si>
    <t>100 м.2</t>
  </si>
  <si>
    <t>Поліпшене фарбування полівінілацетатними водоемульсійними сумішами стель по збірних конструкціях підготовлених під фарбування</t>
  </si>
  <si>
    <t>Монтаж сталевих труб для електропроводки діаметром понад 40 мм до 50 мм, укладених по конструкціях</t>
  </si>
  <si>
    <t>Труби сталеві водогазопровідні діам. 32 мм</t>
  </si>
  <si>
    <t>Прокладанн проводів при схованій проводці по необштукатуреній поверхні</t>
  </si>
  <si>
    <t>Очищення вручну внутрішніх поверхонь стін від олійної перхлорвінілової фарби</t>
  </si>
  <si>
    <t>ОПАЛЕННЯ</t>
  </si>
  <si>
    <t>Підєднання нових ділянок трубопроводів до існуючих мереж водопостачання чи опалення діаметром 80 мм</t>
  </si>
  <si>
    <t>1 шт</t>
  </si>
  <si>
    <t>Розбирання облицювання стін з керамічних плиток</t>
  </si>
  <si>
    <t>Демонтаж унітазів зі змивними бачками</t>
  </si>
  <si>
    <t>Демонтаж раковини умивальників</t>
  </si>
  <si>
    <t xml:space="preserve">Демонтаж змішувачів </t>
  </si>
  <si>
    <t>Демонтаж покриттів підлоги з лінолеуму</t>
  </si>
  <si>
    <t>Демонтаж вимикачів, розеток</t>
  </si>
  <si>
    <t>Розбирання трубопроводів з труб чавунних каналізаційних діаметром понад 100 до 150 мм</t>
  </si>
  <si>
    <t>Демонтаж кранів водорозбірних</t>
  </si>
  <si>
    <t>МОНТАЖНІ ТА ОЗДОБЛЮВАЛЬНІ РОБОТИ</t>
  </si>
  <si>
    <t>Поліпшене штукатурення стін по сітці без улаштування каркасу</t>
  </si>
  <si>
    <t>Суцільне вирівнюванняштукатурки стель у середині будівлі цементно вапняним розчином при товщині накиду до 5 мм</t>
  </si>
  <si>
    <t>Облицювання поверхонь рядовими керамічними глазурованими плитками без карнизних, плінтуснихі кутових елементів, без установлення плиток туалетного гарнітуру</t>
  </si>
  <si>
    <t>Розділ 1. Спортивний зал №1</t>
  </si>
  <si>
    <t>Установлення дверного блоку в кам'яних стiнах</t>
  </si>
  <si>
    <t>Дверний блок в зборі "Капрі "дуб світлий ( з фурнітурою- петлі, ручки, замок)</t>
  </si>
  <si>
    <t>Піна монтажна</t>
  </si>
  <si>
    <t>бал.</t>
  </si>
  <si>
    <t>Обладнання та інвентар для спортзалу</t>
  </si>
  <si>
    <t xml:space="preserve">Шведська стінка </t>
  </si>
  <si>
    <t>https://sportmarket.ua/ru/shvedskaya-stenka-dlya-sportivnyh-zalov-babygrai-600h2800-sm-kod-bg-t02?search=%D1%88%D0%B2%D0%B5%D0%B4%D1%81%D0%BA%D0%B0%D1%8F&amp;page=4</t>
  </si>
  <si>
    <t>Установлення шведскої стiнки</t>
  </si>
  <si>
    <t>Баскетбольний щит PlayGame 900х680 мм</t>
  </si>
  <si>
    <t>https://sportmarket.ua/ru/shchit-basketbol-nyj-playgame-900h680-mm-fanera-10-mm-kod-gs00056</t>
  </si>
  <si>
    <t>Корзина з сіткою баскетбольна</t>
  </si>
  <si>
    <t>https://sportmarket.ua/ru/basketbolnaya-korzina-playgame-465-mm-12-mm-kod-c-7035?mfp=170-komplektatsiya%5B%D1%81%20%D1%81%D0%B5%D1%82%D0%BA%D0%BE%D0%B9%5D</t>
  </si>
  <si>
    <t>Установлення баскетбольного щита з кільцем</t>
  </si>
  <si>
    <t>Лавка для спортзалів GSI-Sport: 270 см</t>
  </si>
  <si>
    <t>https://sportmarket.ua/ru/lavka-dlya-sportzalov-gsi-sport-270-sm-kod-sk-270?search=%D0%BB%D0%B0%D0%B2%D0%BA%D0%B0&amp;page=1</t>
  </si>
  <si>
    <t>Мат гімнастиччний SportBaby 1000х800 мм</t>
  </si>
  <si>
    <t>https://sportmarket.ua/ru/mat-gimnasticheskij-sportbaby-1000h800-mm-kod-sb-m100x80</t>
  </si>
  <si>
    <t>Стійка для м`ячів PlaySport</t>
  </si>
  <si>
    <t>https://sportmarket.ua/ru/stojka-dlya-myachej-playsport-kod-gs00509?search=%D0%A1%D1%82%D0%BE%D0%B9%D0%BA%D0%B0%20%D0%B4%D0%BB%D1%8F%20%D0%BC%D1%8F%D1%87%D0%B5%D0%B9%20</t>
  </si>
  <si>
    <t>Мат татамі FitBox (ластівчин хвіст) 1000х1000х30 мм (1м2)</t>
  </si>
  <si>
    <t>https://sportmarket.ua/uk/mat-tatami-fitbox-lastivchin-hvist-1000h1000h30-mm-kod-fb100x30?search=%D1%82%D0%B0%D1%82%D0%B0%D0%BC%D0%B8</t>
  </si>
  <si>
    <t>ВСЬОГО  ОБЛАДНАННЯ ТА ІНВЕНТАР</t>
  </si>
  <si>
    <t>Полiпшене фарбування колером олiйним пiдлог по дереву (фарбуваня плінтуса підлогового, робота та матеріали)</t>
  </si>
  <si>
    <t>Грунтовка  Ceresit CT-17</t>
  </si>
  <si>
    <t>10 л</t>
  </si>
  <si>
    <t>Шпаклівка Knauf "Multi Finish"</t>
  </si>
  <si>
    <t xml:space="preserve">Ремонт стиків стель мастиками, що тужавіють </t>
  </si>
  <si>
    <t>Фарба латексна для стін і стель Super Weiss LF «FEIDAL»</t>
  </si>
  <si>
    <t xml:space="preserve"> л</t>
  </si>
  <si>
    <t xml:space="preserve"> кг</t>
  </si>
  <si>
    <t>ЗАГАЛЬНО БУДІВЕЛЬНІ РООТИ</t>
  </si>
  <si>
    <t xml:space="preserve">Захист підлоги від механічних пошкоджень з використанням плит ДВП, поліетиленової плівки, та клейкої стрічки (на час проведення ремонтних робіт, робота + матеріали, орієнтовно)
</t>
  </si>
  <si>
    <t>Грунтування стін</t>
  </si>
  <si>
    <t>Просте штукатурення поверхонь стiн
всереденi будiвлi цементно-вапняним
або цементним розчином по каменю та
бетону</t>
  </si>
  <si>
    <t>Штукатурка гіпсова "Rotband"
універсальна "Knauf"</t>
  </si>
  <si>
    <t>Грунтування стелі</t>
  </si>
  <si>
    <t>Кабель ВВГ-нгд (не горючий без виділення дму) 3х2,5 мм2</t>
  </si>
  <si>
    <t>Виготовлення металевих індивідуальних конструкцій на з частковим відкриванням (сітка зварна, робота + матеріали, орієнтовно)</t>
  </si>
  <si>
    <t>Установка приладів опалення</t>
  </si>
  <si>
    <t>Розділ 2.  Вхідний коридор, санвузол</t>
  </si>
  <si>
    <t xml:space="preserve">Демонтаж трубопроводів опалення зі стальних  водогазопровідних труб діаметром  до 40 мм, </t>
  </si>
  <si>
    <t>Грунтування стель</t>
  </si>
  <si>
    <t>Безпіщане накриття поверхонь стель, укосів розчином із клеєвого гіпсу товщиною шару 1,5 мм при нанесенні за 3 рази</t>
  </si>
  <si>
    <t>Грунтовка Ceresit CT-17</t>
  </si>
  <si>
    <t>Радiатор біметал, Нсекції=500мм
"Алтермо ЛРБ"</t>
  </si>
  <si>
    <t>секц.</t>
  </si>
  <si>
    <t>Труби ППР Fiber, діаметр 20мм "Firat"</t>
  </si>
  <si>
    <t>Труби ППР Fiber, діаметр 25мм "Firat"</t>
  </si>
  <si>
    <t xml:space="preserve">Прокладання трубопроводів опалення </t>
  </si>
  <si>
    <t>Кран кульовий ВВ 3/4" "E.C.A." 10</t>
  </si>
  <si>
    <t xml:space="preserve">Кран кульовий ВВ 1/2" "E.C.A." 14
</t>
  </si>
  <si>
    <t>Затягування проводу перерізом понад 2,5 мм2 до 16 мм2 в труби</t>
  </si>
  <si>
    <t>Комплект для кріплення Fado 1/2" (без кронштейнів)</t>
  </si>
  <si>
    <t>Кронштейн для біметалевого радіатора
220мм</t>
  </si>
  <si>
    <t>Трійники ППР, діаметром 25х20х25мм
"Firat"</t>
  </si>
  <si>
    <t>Муфти ППР МРН 20х1/2" розбірне
з'єднання "Firat"</t>
  </si>
  <si>
    <t>Муфти ППР МРН 25х3/4" розбірне
з'єднання "Firat"</t>
  </si>
  <si>
    <t>Кліпси ППР, діаметр 20мм "Firat"</t>
  </si>
  <si>
    <t>Дюбель-цвях 6х60</t>
  </si>
  <si>
    <t>Ізоляція трубопроводів трубками зі
спіненого каучуку, поліетилену</t>
  </si>
  <si>
    <t>Кліпси ППР, діаметр 25мм "Firat"</t>
  </si>
  <si>
    <t>Ізоляція Thermaflex 22х13 мм</t>
  </si>
  <si>
    <t>Ізоляція Thermaflex 28х13 мм</t>
  </si>
  <si>
    <t>100 кВт</t>
  </si>
  <si>
    <t>Очiс льняний</t>
  </si>
  <si>
    <t>1 к-т</t>
  </si>
  <si>
    <t>Установка сантехприладів</t>
  </si>
  <si>
    <t>Установка змішувачів</t>
  </si>
  <si>
    <t>100 шт.</t>
  </si>
  <si>
    <t>Демонтаж плитки керамічної зі стін</t>
  </si>
  <si>
    <t>Демонтаж дверних блоків в кам'яних стiнах з вiдбиванням штукатурки в укосах</t>
  </si>
  <si>
    <t>Установка приладів освітлення</t>
  </si>
  <si>
    <t>Установка монтажних і розподільних коробок в цеглі з прорізом отворів</t>
  </si>
  <si>
    <t>Розведення розпридільних коробок</t>
  </si>
  <si>
    <t xml:space="preserve"> Установка розеток і вимикачів (1-2кл.)</t>
  </si>
  <si>
    <t>Навантаження смiття в ручну</t>
  </si>
  <si>
    <t>Козел гимнастический PlaySport</t>
  </si>
  <si>
    <t>https://sportmarket.ua/ru/Kozel-gimnasticheskij-PlaySport-kod-SS00143?gclid=CjwKCAiAzJLzBRAZEiwAmZb0aqxEsTf8DbhOJm-Wia2uJuPOdEjl9NHydjM-5jvQM3leZDdEW8iLtRoCN7sQAvD_BwE</t>
  </si>
  <si>
    <t>https://sport-inventory.all.biz/uk/mistok-gimnastychnyj-gnutyj-g8162533</t>
  </si>
  <si>
    <t xml:space="preserve">Місток гімнастичний підкидний </t>
  </si>
  <si>
    <t>https://sportmarket.ua/ru/kanat-dlya-lazanya-playsport-45-mm.-kod-ss00250?gclid=CjwKCAiAzJLzBRAZEiwAmZb0ani3BTBZWNu_9yc2fS9UAs-wbelu9dcS3hG0Ddhe0aHMCo_awyhHehoCxVkQAvD_BwE</t>
  </si>
  <si>
    <t>Канат для лазання PlaySport 45 мм</t>
  </si>
  <si>
    <t>ВСЬОГО РЕМОНТНІ РОБОТИ:</t>
  </si>
  <si>
    <t>№ п/п</t>
  </si>
  <si>
    <t>Демонтаж світильників з лампами розжарювання</t>
  </si>
  <si>
    <t>Установка світильників з лампами роззарювання</t>
  </si>
  <si>
    <t>Розрахунок бюджету на  ремонт  спортивного залу №1, НВК №293 Деснянський р-н, м.Київ</t>
  </si>
  <si>
    <t>Загальна вартість, грн</t>
  </si>
  <si>
    <t>Ціна за одиницю виміру, грн</t>
  </si>
  <si>
    <t>Витрати на технічний нагляд при проведенні ремонтних робіт, 1,5 % від витрат по кошторису</t>
  </si>
  <si>
    <t>Розробка документації на проведення ремонтних робіт, 1,5 % , від витрат по кошторису</t>
  </si>
  <si>
    <t>Разом витрати по кошторису без ПДВ</t>
  </si>
  <si>
    <t>Податок на додану вартість 20 %</t>
  </si>
  <si>
    <t>ВСЬОГО з ПДВ:</t>
  </si>
  <si>
    <t>Установка канату для лазаня</t>
  </si>
  <si>
    <t>Поліпшене фарбування полівінілацетатними водоемульсійними сумішами стін, укосів по збірних конструкціях підготовлених під фарбування (робота + матеріали, ціна орієнтовна)</t>
  </si>
  <si>
    <t>Транспортні витрати на досавку матеріалів, до 30 км</t>
  </si>
  <si>
    <t>Простукуваня облицювання стін та стелі з землі та риштувань</t>
  </si>
  <si>
    <t>Папір шліфувальний</t>
  </si>
  <si>
    <t>м2</t>
  </si>
  <si>
    <t xml:space="preserve">Порізка пазів у цеглі </t>
  </si>
  <si>
    <t>Прибирання сміття після закінчення ремонтних робіт</t>
  </si>
  <si>
    <t>20% резервних коштів ( передбачено Положенням про ГБ)</t>
  </si>
  <si>
    <t>Кле для керамічної плитки Mira 3000 Standardfix  (сірий), 25кг</t>
  </si>
  <si>
    <t>25 кг</t>
  </si>
  <si>
    <t>Плитка керамічна глазурована Інтеркерама</t>
  </si>
  <si>
    <t>Прилад освітлення MALVA 90015</t>
  </si>
  <si>
    <t>Разом витрати по кошторису з ПДВ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</si>
</sst>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61">
    <font>
      <sz val="10"/>
      <name val="Arial Cyr"/>
      <family val="0"/>
    </font>
    <font>
      <sz val="10"/>
      <color indexed="8"/>
      <name val="Arial Cyr"/>
      <family val="0"/>
    </font>
    <font>
      <sz val="9"/>
      <color indexed="8"/>
      <name val="Arial Cyr"/>
      <family val="0"/>
    </font>
    <font>
      <b/>
      <sz val="10"/>
      <color indexed="8"/>
      <name val="Arial Cyr"/>
      <family val="0"/>
    </font>
    <font>
      <i/>
      <sz val="7"/>
      <color indexed="8"/>
      <name val="Arial Cyr"/>
      <family val="0"/>
    </font>
    <font>
      <b/>
      <sz val="10"/>
      <name val="Arial Cyr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 Cyr"/>
      <family val="0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Arial"/>
      <family val="2"/>
    </font>
    <font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121117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Border="1" applyAlignment="1">
      <alignment vertical="top" wrapText="1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182" fontId="1" fillId="0" borderId="0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top" wrapText="1"/>
    </xf>
    <xf numFmtId="184" fontId="1" fillId="0" borderId="11" xfId="0" applyNumberFormat="1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center" wrapText="1"/>
    </xf>
    <xf numFmtId="184" fontId="1" fillId="0" borderId="11" xfId="0" applyNumberFormat="1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top" wrapText="1"/>
    </xf>
    <xf numFmtId="2" fontId="1" fillId="33" borderId="11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center" wrapText="1"/>
    </xf>
    <xf numFmtId="181" fontId="1" fillId="0" borderId="11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182" fontId="1" fillId="0" borderId="11" xfId="0" applyNumberFormat="1" applyFont="1" applyBorder="1" applyAlignment="1">
      <alignment horizontal="center" vertical="top" wrapText="1"/>
    </xf>
    <xf numFmtId="0" fontId="0" fillId="0" borderId="11" xfId="0" applyBorder="1" applyAlignment="1">
      <alignment/>
    </xf>
    <xf numFmtId="182" fontId="1" fillId="34" borderId="11" xfId="0" applyNumberFormat="1" applyFont="1" applyFill="1" applyBorder="1" applyAlignment="1">
      <alignment horizontal="center" vertical="top" wrapText="1"/>
    </xf>
    <xf numFmtId="0" fontId="40" fillId="0" borderId="11" xfId="42" applyBorder="1" applyAlignment="1">
      <alignment/>
    </xf>
    <xf numFmtId="182" fontId="1" fillId="0" borderId="12" xfId="0" applyNumberFormat="1" applyFont="1" applyBorder="1" applyAlignment="1">
      <alignment horizontal="center" vertical="top" wrapText="1"/>
    </xf>
    <xf numFmtId="182" fontId="1" fillId="0" borderId="13" xfId="0" applyNumberFormat="1" applyFont="1" applyBorder="1" applyAlignment="1">
      <alignment horizontal="center" vertical="top" wrapText="1"/>
    </xf>
    <xf numFmtId="0" fontId="54" fillId="0" borderId="14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2" fontId="55" fillId="0" borderId="14" xfId="0" applyNumberFormat="1" applyFont="1" applyBorder="1" applyAlignment="1">
      <alignment horizontal="center" vertical="center" wrapText="1"/>
    </xf>
    <xf numFmtId="0" fontId="55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56" fillId="0" borderId="15" xfId="0" applyFont="1" applyBorder="1" applyAlignment="1">
      <alignment horizontal="left" vertical="top" wrapText="1"/>
    </xf>
    <xf numFmtId="0" fontId="7" fillId="0" borderId="14" xfId="0" applyNumberFormat="1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181" fontId="7" fillId="0" borderId="14" xfId="0" applyNumberFormat="1" applyFont="1" applyBorder="1" applyAlignment="1">
      <alignment horizontal="center" vertical="center" wrapText="1"/>
    </xf>
    <xf numFmtId="184" fontId="7" fillId="0" borderId="14" xfId="0" applyNumberFormat="1" applyFont="1" applyBorder="1" applyAlignment="1">
      <alignment horizontal="center" vertical="center" wrapText="1"/>
    </xf>
    <xf numFmtId="180" fontId="7" fillId="0" borderId="14" xfId="0" applyNumberFormat="1" applyFont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/>
    </xf>
    <xf numFmtId="185" fontId="7" fillId="0" borderId="14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center" vertical="center" wrapText="1"/>
    </xf>
    <xf numFmtId="0" fontId="11" fillId="0" borderId="18" xfId="0" applyNumberFormat="1" applyFont="1" applyBorder="1" applyAlignment="1">
      <alignment horizontal="center" vertical="center" wrapText="1"/>
    </xf>
    <xf numFmtId="2" fontId="11" fillId="0" borderId="18" xfId="0" applyNumberFormat="1" applyFont="1" applyBorder="1" applyAlignment="1">
      <alignment horizontal="center" vertical="center" wrapText="1"/>
    </xf>
    <xf numFmtId="0" fontId="11" fillId="0" borderId="19" xfId="0" applyNumberFormat="1" applyFont="1" applyBorder="1" applyAlignment="1">
      <alignment horizontal="center" vertical="center" wrapText="1"/>
    </xf>
    <xf numFmtId="0" fontId="54" fillId="34" borderId="14" xfId="0" applyFont="1" applyFill="1" applyBorder="1" applyAlignment="1">
      <alignment horizontal="center" vertical="center" wrapText="1"/>
    </xf>
    <xf numFmtId="0" fontId="55" fillId="34" borderId="14" xfId="0" applyFont="1" applyFill="1" applyBorder="1" applyAlignment="1">
      <alignment horizontal="center" vertical="center" wrapText="1"/>
    </xf>
    <xf numFmtId="0" fontId="57" fillId="34" borderId="14" xfId="0" applyFont="1" applyFill="1" applyBorder="1" applyAlignment="1">
      <alignment horizontal="center" vertical="center" wrapText="1"/>
    </xf>
    <xf numFmtId="2" fontId="6" fillId="34" borderId="14" xfId="0" applyNumberFormat="1" applyFont="1" applyFill="1" applyBorder="1" applyAlignment="1">
      <alignment horizontal="center" vertical="center"/>
    </xf>
    <xf numFmtId="2" fontId="6" fillId="34" borderId="14" xfId="42" applyNumberFormat="1" applyFont="1" applyFill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 wrapText="1"/>
    </xf>
    <xf numFmtId="182" fontId="7" fillId="0" borderId="0" xfId="0" applyNumberFormat="1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center" vertical="center"/>
    </xf>
    <xf numFmtId="1" fontId="59" fillId="0" borderId="14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 wrapText="1"/>
    </xf>
    <xf numFmtId="0" fontId="0" fillId="0" borderId="23" xfId="0" applyFill="1" applyBorder="1" applyAlignment="1">
      <alignment/>
    </xf>
    <xf numFmtId="0" fontId="58" fillId="0" borderId="20" xfId="0" applyFont="1" applyFill="1" applyBorder="1" applyAlignment="1">
      <alignment horizontal="center" vertical="center"/>
    </xf>
    <xf numFmtId="1" fontId="59" fillId="0" borderId="20" xfId="0" applyNumberFormat="1" applyFont="1" applyFill="1" applyBorder="1" applyAlignment="1">
      <alignment horizontal="center" vertical="center"/>
    </xf>
    <xf numFmtId="0" fontId="58" fillId="0" borderId="21" xfId="0" applyFont="1" applyFill="1" applyBorder="1" applyAlignment="1">
      <alignment horizontal="center" vertical="center"/>
    </xf>
    <xf numFmtId="1" fontId="59" fillId="0" borderId="21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right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8" fillId="34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8" fillId="0" borderId="15" xfId="0" applyFont="1" applyFill="1" applyBorder="1" applyAlignment="1">
      <alignment vertical="center" wrapText="1"/>
    </xf>
    <xf numFmtId="0" fontId="0" fillId="0" borderId="16" xfId="0" applyFill="1" applyBorder="1" applyAlignment="1">
      <alignment/>
    </xf>
    <xf numFmtId="0" fontId="9" fillId="0" borderId="26" xfId="0" applyFont="1" applyFill="1" applyBorder="1" applyAlignment="1">
      <alignment horizontal="left" wrapText="1"/>
    </xf>
    <xf numFmtId="0" fontId="0" fillId="0" borderId="27" xfId="0" applyFill="1" applyBorder="1" applyAlignment="1">
      <alignment/>
    </xf>
    <xf numFmtId="0" fontId="7" fillId="0" borderId="15" xfId="0" applyNumberFormat="1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7" fillId="0" borderId="14" xfId="0" applyNumberFormat="1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/>
    </xf>
    <xf numFmtId="0" fontId="60" fillId="0" borderId="15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top"/>
    </xf>
    <xf numFmtId="0" fontId="8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wrapText="1"/>
    </xf>
    <xf numFmtId="2" fontId="12" fillId="0" borderId="14" xfId="0" applyNumberFormat="1" applyFont="1" applyBorder="1" applyAlignment="1">
      <alignment horizontal="center" vertical="center" wrapText="1"/>
    </xf>
    <xf numFmtId="0" fontId="11" fillId="33" borderId="14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/>
    </xf>
    <xf numFmtId="184" fontId="7" fillId="0" borderId="14" xfId="0" applyNumberFormat="1" applyFont="1" applyBorder="1" applyAlignment="1">
      <alignment horizontal="left" vertical="top" wrapText="1"/>
    </xf>
    <xf numFmtId="0" fontId="13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5" fillId="0" borderId="15" xfId="0" applyFont="1" applyBorder="1" applyAlignment="1">
      <alignment horizontal="left" vertical="top" wrapText="1"/>
    </xf>
    <xf numFmtId="0" fontId="56" fillId="0" borderId="15" xfId="0" applyFont="1" applyBorder="1" applyAlignment="1">
      <alignment horizontal="left" vertical="top"/>
    </xf>
    <xf numFmtId="0" fontId="12" fillId="0" borderId="1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right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1" fillId="0" borderId="18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center" vertical="top" wrapText="1"/>
    </xf>
    <xf numFmtId="0" fontId="0" fillId="0" borderId="0" xfId="0" applyNumberFormat="1" applyFont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portmarket.ua/ru/mat-gimnasticheskij-sportbaby-1000h800-mm-kod-sb-m100x80" TargetMode="External" /><Relationship Id="rId2" Type="http://schemas.openxmlformats.org/officeDocument/2006/relationships/hyperlink" Target="https://sportmarket.ua/ru/kanat-dlya-lazanya-playsport-45-mm.-kod-ss00250?gclid=CjwKCAiAzJLzBRAZEiwAmZb0ani3BTBZWNu_9yc2fS9UAs-wbelu9dcS3hG0Ddhe0aHMCo_awyhHehoCxVkQAvD_BwE" TargetMode="External" /><Relationship Id="rId3" Type="http://schemas.openxmlformats.org/officeDocument/2006/relationships/hyperlink" Target="https://sport-inventory.all.biz/uk/mistok-gimnastychnyj-gnutyj-g8162533" TargetMode="External" /><Relationship Id="rId4" Type="http://schemas.openxmlformats.org/officeDocument/2006/relationships/hyperlink" Target="https://sportmarket.ua/ru/Kozel-gimnasticheskij-PlaySport-kod-SS00143?gclid=CjwKCAiAzJLzBRAZEiwAmZb0aqxEsTf8DbhOJm-Wia2uJuPOdEjl9NHydjM-5jvQM3leZDdEW8iLtRoCN7sQAvD_BwE" TargetMode="External" /><Relationship Id="rId5" Type="http://schemas.openxmlformats.org/officeDocument/2006/relationships/hyperlink" Target="https://sportmarket.ua/ru/lavka-dlya-sportzalov-gsi-sport-270-sm-kod-sk-270?search=%D0%BB%D0%B0%D0%B2%D0%BA%D0%B0&amp;page=1" TargetMode="External" /><Relationship Id="rId6" Type="http://schemas.openxmlformats.org/officeDocument/2006/relationships/hyperlink" Target="https://sportmarket.ua/ru/shvedskaya-stenka-dlya-sportivnyh-zalov-babygrai-600h2800-sm-kod-bg-t02?search=%D1%88%D0%B2%D0%B5%D0%B4%D1%81%D0%BA%D0%B0%D1%8F&amp;page=4" TargetMode="External" /><Relationship Id="rId7" Type="http://schemas.openxmlformats.org/officeDocument/2006/relationships/hyperlink" Target="https://sportmarket.ua/ru/basketbolnaya-korzina-playgame-465-mm-12-mm-kod-c-7035?mfp=170-komplektatsiya%5B%D1%81%20%D1%81%D0%B5%D1%82%D0%BA%D0%BE%D0%B9%5D" TargetMode="External" /><Relationship Id="rId8" Type="http://schemas.openxmlformats.org/officeDocument/2006/relationships/hyperlink" Target="https://sportmarket.ua/ru/shchit-basketbol-nyj-playgame-900h680-mm-fanera-10-mm-kod-gs00056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6"/>
  <sheetViews>
    <sheetView tabSelected="1" zoomScale="75" zoomScaleNormal="75" zoomScalePageLayoutView="0" workbookViewId="0" topLeftCell="A115">
      <selection activeCell="O137" sqref="O137"/>
    </sheetView>
  </sheetViews>
  <sheetFormatPr defaultColWidth="9.00390625" defaultRowHeight="12.75"/>
  <cols>
    <col min="1" max="1" width="5.75390625" style="89" customWidth="1"/>
    <col min="2" max="2" width="48.875" style="8" customWidth="1"/>
    <col min="3" max="3" width="10.375" style="0" customWidth="1"/>
    <col min="4" max="4" width="14.375" style="71" customWidth="1"/>
    <col min="5" max="5" width="16.875" style="71" customWidth="1"/>
    <col min="6" max="6" width="14.375" style="71" customWidth="1"/>
    <col min="7" max="7" width="17.875" style="68" customWidth="1"/>
    <col min="8" max="8" width="14.625" style="0" customWidth="1"/>
  </cols>
  <sheetData>
    <row r="1" spans="1:8" ht="12" customHeight="1">
      <c r="A1" s="126"/>
      <c r="B1" s="126"/>
      <c r="C1" s="127"/>
      <c r="D1" s="127"/>
      <c r="E1" s="127"/>
      <c r="F1" s="127"/>
      <c r="G1" s="127"/>
      <c r="H1" s="127"/>
    </row>
    <row r="2" spans="1:8" ht="14.25" customHeight="1">
      <c r="A2" s="126"/>
      <c r="B2" s="126"/>
      <c r="C2" s="121"/>
      <c r="D2" s="128"/>
      <c r="E2" s="128"/>
      <c r="F2" s="128"/>
      <c r="G2" s="128"/>
      <c r="H2" s="128"/>
    </row>
    <row r="3" spans="1:8" ht="12" customHeight="1">
      <c r="A3" s="121"/>
      <c r="B3" s="121"/>
      <c r="C3" s="122"/>
      <c r="D3" s="122"/>
      <c r="E3" s="122"/>
      <c r="F3" s="122"/>
      <c r="G3" s="122"/>
      <c r="H3" s="122"/>
    </row>
    <row r="4" spans="1:8" ht="45.75" customHeight="1">
      <c r="A4" s="82"/>
      <c r="B4" s="115" t="s">
        <v>141</v>
      </c>
      <c r="C4" s="116"/>
      <c r="D4" s="116"/>
      <c r="E4" s="116"/>
      <c r="F4" s="116"/>
      <c r="G4" s="116"/>
      <c r="H4" s="7"/>
    </row>
    <row r="5" spans="1:8" ht="27.75" customHeight="1" thickBot="1">
      <c r="A5" s="123"/>
      <c r="B5" s="123"/>
      <c r="C5" s="123"/>
      <c r="D5" s="123"/>
      <c r="E5" s="123"/>
      <c r="F5" s="123"/>
      <c r="G5" s="123"/>
      <c r="H5" s="123"/>
    </row>
    <row r="6" spans="1:8" ht="30" customHeight="1">
      <c r="A6" s="51" t="s">
        <v>138</v>
      </c>
      <c r="B6" s="124" t="s">
        <v>0</v>
      </c>
      <c r="C6" s="124"/>
      <c r="D6" s="52" t="s">
        <v>1</v>
      </c>
      <c r="E6" s="52" t="s">
        <v>143</v>
      </c>
      <c r="F6" s="52" t="s">
        <v>2</v>
      </c>
      <c r="G6" s="53" t="s">
        <v>142</v>
      </c>
      <c r="H6" s="54" t="s">
        <v>3</v>
      </c>
    </row>
    <row r="7" spans="1:8" ht="30" customHeight="1">
      <c r="A7" s="49">
        <v>1</v>
      </c>
      <c r="B7" s="125">
        <v>2</v>
      </c>
      <c r="C7" s="125"/>
      <c r="D7" s="38">
        <v>3</v>
      </c>
      <c r="E7" s="38">
        <v>4</v>
      </c>
      <c r="F7" s="38">
        <v>5</v>
      </c>
      <c r="G7" s="38">
        <v>6</v>
      </c>
      <c r="H7" s="50">
        <v>7</v>
      </c>
    </row>
    <row r="8" spans="1:8" ht="30" customHeight="1">
      <c r="A8" s="13"/>
      <c r="B8" s="107" t="s">
        <v>54</v>
      </c>
      <c r="C8" s="107"/>
      <c r="D8" s="45"/>
      <c r="E8" s="45"/>
      <c r="F8" s="45"/>
      <c r="G8" s="46"/>
      <c r="H8" s="15"/>
    </row>
    <row r="9" spans="1:8" ht="30" customHeight="1">
      <c r="A9" s="13"/>
      <c r="B9" s="108" t="s">
        <v>19</v>
      </c>
      <c r="C9" s="104"/>
      <c r="D9" s="38"/>
      <c r="E9" s="38"/>
      <c r="F9" s="38"/>
      <c r="G9" s="39"/>
      <c r="H9" s="14"/>
    </row>
    <row r="10" spans="1:8" ht="30" customHeight="1">
      <c r="A10" s="13">
        <v>1</v>
      </c>
      <c r="B10" s="98" t="s">
        <v>27</v>
      </c>
      <c r="C10" s="99"/>
      <c r="D10" s="38" t="s">
        <v>13</v>
      </c>
      <c r="E10" s="38">
        <v>1700</v>
      </c>
      <c r="F10" s="38">
        <v>0.21</v>
      </c>
      <c r="G10" s="39">
        <f aca="true" t="shared" si="0" ref="G10:G20">E10*F10</f>
        <v>357</v>
      </c>
      <c r="H10" s="14"/>
    </row>
    <row r="11" spans="1:8" ht="30" customHeight="1">
      <c r="A11" s="13">
        <v>2</v>
      </c>
      <c r="B11" s="98" t="s">
        <v>139</v>
      </c>
      <c r="C11" s="99"/>
      <c r="D11" s="38" t="s">
        <v>9</v>
      </c>
      <c r="E11" s="38">
        <v>7507</v>
      </c>
      <c r="F11" s="38">
        <v>0.3</v>
      </c>
      <c r="G11" s="39">
        <f t="shared" si="0"/>
        <v>2252.1</v>
      </c>
      <c r="H11" s="14"/>
    </row>
    <row r="12" spans="1:8" ht="30" customHeight="1">
      <c r="A12" s="13">
        <v>3</v>
      </c>
      <c r="B12" s="98" t="s">
        <v>22</v>
      </c>
      <c r="C12" s="99"/>
      <c r="D12" s="38" t="s">
        <v>23</v>
      </c>
      <c r="E12" s="38">
        <v>1500</v>
      </c>
      <c r="F12" s="38">
        <v>0.72</v>
      </c>
      <c r="G12" s="39">
        <f t="shared" si="0"/>
        <v>1080</v>
      </c>
      <c r="H12" s="14"/>
    </row>
    <row r="13" spans="1:8" ht="30" customHeight="1">
      <c r="A13" s="13">
        <v>4</v>
      </c>
      <c r="B13" s="98" t="s">
        <v>95</v>
      </c>
      <c r="C13" s="99"/>
      <c r="D13" s="38" t="s">
        <v>23</v>
      </c>
      <c r="E13" s="38">
        <v>2630</v>
      </c>
      <c r="F13" s="38">
        <v>0.48</v>
      </c>
      <c r="G13" s="39">
        <f t="shared" si="0"/>
        <v>1262.3999999999999</v>
      </c>
      <c r="H13" s="14"/>
    </row>
    <row r="14" spans="1:8" ht="30" customHeight="1">
      <c r="A14" s="13">
        <v>5</v>
      </c>
      <c r="B14" s="98" t="s">
        <v>26</v>
      </c>
      <c r="C14" s="99"/>
      <c r="D14" s="38" t="s">
        <v>23</v>
      </c>
      <c r="E14" s="38">
        <v>1818</v>
      </c>
      <c r="F14" s="38">
        <v>0.31</v>
      </c>
      <c r="G14" s="39">
        <f t="shared" si="0"/>
        <v>563.58</v>
      </c>
      <c r="H14" s="14"/>
    </row>
    <row r="15" spans="1:8" ht="30" customHeight="1">
      <c r="A15" s="13">
        <v>6</v>
      </c>
      <c r="B15" s="98" t="s">
        <v>24</v>
      </c>
      <c r="C15" s="99"/>
      <c r="D15" s="38" t="s">
        <v>9</v>
      </c>
      <c r="E15" s="38">
        <v>10000</v>
      </c>
      <c r="F15" s="38">
        <v>0.16</v>
      </c>
      <c r="G15" s="39">
        <f t="shared" si="0"/>
        <v>1600</v>
      </c>
      <c r="H15" s="14"/>
    </row>
    <row r="16" spans="1:8" ht="30" customHeight="1">
      <c r="A16" s="13">
        <v>7</v>
      </c>
      <c r="B16" s="98" t="s">
        <v>25</v>
      </c>
      <c r="C16" s="99"/>
      <c r="D16" s="38" t="s">
        <v>9</v>
      </c>
      <c r="E16" s="38">
        <v>16670</v>
      </c>
      <c r="F16" s="38">
        <v>0.16</v>
      </c>
      <c r="G16" s="39">
        <f t="shared" si="0"/>
        <v>2667.2000000000003</v>
      </c>
      <c r="H16" s="14"/>
    </row>
    <row r="17" spans="1:8" ht="30" customHeight="1">
      <c r="A17" s="13">
        <v>8</v>
      </c>
      <c r="B17" s="98" t="s">
        <v>42</v>
      </c>
      <c r="C17" s="99"/>
      <c r="D17" s="38" t="s">
        <v>8</v>
      </c>
      <c r="E17" s="40">
        <v>7500</v>
      </c>
      <c r="F17" s="38">
        <v>3.264</v>
      </c>
      <c r="G17" s="47">
        <f t="shared" si="0"/>
        <v>24480</v>
      </c>
      <c r="H17" s="14"/>
    </row>
    <row r="18" spans="1:8" ht="30" customHeight="1">
      <c r="A18" s="13">
        <v>9</v>
      </c>
      <c r="B18" s="96" t="s">
        <v>152</v>
      </c>
      <c r="C18" s="97"/>
      <c r="D18" s="38" t="s">
        <v>8</v>
      </c>
      <c r="E18" s="40">
        <v>460</v>
      </c>
      <c r="F18" s="38">
        <v>5.84</v>
      </c>
      <c r="G18" s="47">
        <f t="shared" si="0"/>
        <v>2686.4</v>
      </c>
      <c r="H18" s="14"/>
    </row>
    <row r="19" spans="1:8" ht="30" customHeight="1">
      <c r="A19" s="13">
        <v>10</v>
      </c>
      <c r="B19" s="98" t="s">
        <v>20</v>
      </c>
      <c r="C19" s="99"/>
      <c r="D19" s="38" t="s">
        <v>8</v>
      </c>
      <c r="E19" s="38">
        <v>3000</v>
      </c>
      <c r="F19" s="38">
        <v>2.88</v>
      </c>
      <c r="G19" s="39">
        <f t="shared" si="0"/>
        <v>8640</v>
      </c>
      <c r="H19" s="14"/>
    </row>
    <row r="20" spans="1:8" ht="30" customHeight="1">
      <c r="A20" s="13">
        <v>11</v>
      </c>
      <c r="B20" s="98" t="s">
        <v>38</v>
      </c>
      <c r="C20" s="99"/>
      <c r="D20" s="38" t="s">
        <v>8</v>
      </c>
      <c r="E20" s="38">
        <v>4000</v>
      </c>
      <c r="F20" s="38">
        <v>0.97</v>
      </c>
      <c r="G20" s="39">
        <f t="shared" si="0"/>
        <v>3880</v>
      </c>
      <c r="H20" s="14"/>
    </row>
    <row r="21" spans="1:8" ht="30" customHeight="1">
      <c r="A21" s="13"/>
      <c r="B21" s="108" t="s">
        <v>85</v>
      </c>
      <c r="C21" s="104"/>
      <c r="D21" s="38"/>
      <c r="E21" s="38"/>
      <c r="F21" s="38"/>
      <c r="G21" s="39"/>
      <c r="H21" s="14"/>
    </row>
    <row r="22" spans="1:8" ht="30" customHeight="1">
      <c r="A22" s="13"/>
      <c r="B22" s="119" t="s">
        <v>4</v>
      </c>
      <c r="C22" s="119"/>
      <c r="D22" s="38"/>
      <c r="E22" s="38"/>
      <c r="F22" s="38"/>
      <c r="G22" s="39"/>
      <c r="H22" s="14"/>
    </row>
    <row r="23" spans="1:8" ht="65.25" customHeight="1">
      <c r="A23" s="13">
        <v>12</v>
      </c>
      <c r="B23" s="98" t="s">
        <v>86</v>
      </c>
      <c r="C23" s="98"/>
      <c r="D23" s="38" t="s">
        <v>5</v>
      </c>
      <c r="E23" s="38">
        <v>7800</v>
      </c>
      <c r="F23" s="39">
        <v>2.89</v>
      </c>
      <c r="G23" s="39">
        <f>E23*F23</f>
        <v>22542</v>
      </c>
      <c r="H23" s="16"/>
    </row>
    <row r="24" spans="1:8" ht="30" customHeight="1">
      <c r="A24" s="13">
        <v>13</v>
      </c>
      <c r="B24" s="98" t="s">
        <v>18</v>
      </c>
      <c r="C24" s="98"/>
      <c r="D24" s="38" t="s">
        <v>11</v>
      </c>
      <c r="E24" s="38">
        <v>10800</v>
      </c>
      <c r="F24" s="39">
        <v>0.74</v>
      </c>
      <c r="G24" s="39">
        <f>E24*F24</f>
        <v>7992</v>
      </c>
      <c r="H24" s="16"/>
    </row>
    <row r="25" spans="1:8" ht="30" customHeight="1">
      <c r="A25" s="13">
        <v>14</v>
      </c>
      <c r="B25" s="98" t="s">
        <v>77</v>
      </c>
      <c r="C25" s="98"/>
      <c r="D25" s="38" t="s">
        <v>5</v>
      </c>
      <c r="E25" s="38">
        <v>20000</v>
      </c>
      <c r="F25" s="42">
        <v>0.074</v>
      </c>
      <c r="G25" s="39">
        <f>E25*F25</f>
        <v>1480</v>
      </c>
      <c r="H25" s="16"/>
    </row>
    <row r="26" spans="1:8" ht="30" customHeight="1">
      <c r="A26" s="13"/>
      <c r="B26" s="119" t="s">
        <v>28</v>
      </c>
      <c r="C26" s="120"/>
      <c r="D26" s="38"/>
      <c r="E26" s="38"/>
      <c r="F26" s="48"/>
      <c r="G26" s="39"/>
      <c r="H26" s="17"/>
    </row>
    <row r="27" spans="1:8" ht="30" customHeight="1">
      <c r="A27" s="13">
        <v>15</v>
      </c>
      <c r="B27" s="98" t="s">
        <v>87</v>
      </c>
      <c r="C27" s="99"/>
      <c r="D27" s="38" t="s">
        <v>8</v>
      </c>
      <c r="E27" s="38">
        <v>1200</v>
      </c>
      <c r="F27" s="42">
        <v>3.264</v>
      </c>
      <c r="G27" s="39">
        <f aca="true" t="shared" si="1" ref="G27:G47">E27*F27</f>
        <v>3916.7999999999997</v>
      </c>
      <c r="H27" s="17"/>
    </row>
    <row r="28" spans="1:8" ht="30" customHeight="1">
      <c r="A28" s="13">
        <v>16</v>
      </c>
      <c r="B28" s="98" t="s">
        <v>78</v>
      </c>
      <c r="C28" s="99"/>
      <c r="D28" s="38" t="s">
        <v>83</v>
      </c>
      <c r="E28" s="38">
        <v>14</v>
      </c>
      <c r="F28" s="42">
        <v>40.4023</v>
      </c>
      <c r="G28" s="39">
        <f t="shared" si="1"/>
        <v>565.6322</v>
      </c>
      <c r="H28" s="17"/>
    </row>
    <row r="29" spans="1:8" ht="30" customHeight="1">
      <c r="A29" s="13">
        <v>17</v>
      </c>
      <c r="B29" s="98" t="s">
        <v>89</v>
      </c>
      <c r="C29" s="99"/>
      <c r="D29" s="38" t="s">
        <v>32</v>
      </c>
      <c r="E29" s="38">
        <v>5.62</v>
      </c>
      <c r="F29" s="42">
        <v>1435</v>
      </c>
      <c r="G29" s="39">
        <f t="shared" si="1"/>
        <v>8064.7</v>
      </c>
      <c r="H29" s="17"/>
    </row>
    <row r="30" spans="1:8" ht="62.25" customHeight="1">
      <c r="A30" s="13">
        <v>18</v>
      </c>
      <c r="B30" s="98" t="s">
        <v>88</v>
      </c>
      <c r="C30" s="99"/>
      <c r="D30" s="38" t="s">
        <v>8</v>
      </c>
      <c r="E30" s="38">
        <v>9280</v>
      </c>
      <c r="F30" s="42">
        <v>5.264</v>
      </c>
      <c r="G30" s="39">
        <f t="shared" si="1"/>
        <v>48849.920000000006</v>
      </c>
      <c r="H30" s="17"/>
    </row>
    <row r="31" spans="1:8" ht="30" customHeight="1">
      <c r="A31" s="13">
        <v>19</v>
      </c>
      <c r="B31" s="98" t="s">
        <v>87</v>
      </c>
      <c r="C31" s="99"/>
      <c r="D31" s="38" t="s">
        <v>8</v>
      </c>
      <c r="E31" s="38">
        <v>1200</v>
      </c>
      <c r="F31" s="42">
        <v>3.264</v>
      </c>
      <c r="G31" s="39">
        <f t="shared" si="1"/>
        <v>3916.7999999999997</v>
      </c>
      <c r="H31" s="17"/>
    </row>
    <row r="32" spans="1:8" ht="30" customHeight="1">
      <c r="A32" s="13">
        <v>20</v>
      </c>
      <c r="B32" s="98" t="s">
        <v>78</v>
      </c>
      <c r="C32" s="99"/>
      <c r="D32" s="38" t="s">
        <v>79</v>
      </c>
      <c r="E32" s="38">
        <v>140</v>
      </c>
      <c r="F32" s="42">
        <v>4.4023</v>
      </c>
      <c r="G32" s="39">
        <f t="shared" si="1"/>
        <v>616.322</v>
      </c>
      <c r="H32" s="17"/>
    </row>
    <row r="33" spans="1:8" ht="30" customHeight="1">
      <c r="A33" s="13">
        <v>21</v>
      </c>
      <c r="B33" s="98" t="s">
        <v>31</v>
      </c>
      <c r="C33" s="99"/>
      <c r="D33" s="38" t="s">
        <v>5</v>
      </c>
      <c r="E33" s="38">
        <v>10000</v>
      </c>
      <c r="F33" s="42">
        <v>5.624</v>
      </c>
      <c r="G33" s="39">
        <f t="shared" si="1"/>
        <v>56240</v>
      </c>
      <c r="H33" s="17"/>
    </row>
    <row r="34" spans="1:8" ht="30" customHeight="1">
      <c r="A34" s="13">
        <v>22</v>
      </c>
      <c r="B34" s="98" t="s">
        <v>80</v>
      </c>
      <c r="C34" s="99"/>
      <c r="D34" s="38" t="s">
        <v>84</v>
      </c>
      <c r="E34" s="38">
        <v>9.212</v>
      </c>
      <c r="F34" s="42">
        <v>284.96</v>
      </c>
      <c r="G34" s="39">
        <f t="shared" si="1"/>
        <v>2625.0515199999995</v>
      </c>
      <c r="H34" s="17"/>
    </row>
    <row r="35" spans="1:8" ht="57" customHeight="1">
      <c r="A35" s="13">
        <v>23</v>
      </c>
      <c r="B35" s="98" t="s">
        <v>150</v>
      </c>
      <c r="C35" s="99"/>
      <c r="D35" s="38" t="s">
        <v>8</v>
      </c>
      <c r="E35" s="38">
        <v>8000</v>
      </c>
      <c r="F35" s="42">
        <v>5.16</v>
      </c>
      <c r="G35" s="39">
        <f t="shared" si="1"/>
        <v>41280</v>
      </c>
      <c r="H35" s="17"/>
    </row>
    <row r="36" spans="1:8" ht="30" customHeight="1">
      <c r="A36" s="13">
        <v>24</v>
      </c>
      <c r="B36" s="98" t="s">
        <v>81</v>
      </c>
      <c r="C36" s="99"/>
      <c r="D36" s="38" t="s">
        <v>23</v>
      </c>
      <c r="E36" s="38">
        <v>6500</v>
      </c>
      <c r="F36" s="42">
        <v>1.08</v>
      </c>
      <c r="G36" s="39">
        <f t="shared" si="1"/>
        <v>7020.000000000001</v>
      </c>
      <c r="H36" s="17"/>
    </row>
    <row r="37" spans="1:8" ht="30" customHeight="1">
      <c r="A37" s="13">
        <v>25</v>
      </c>
      <c r="B37" s="98" t="s">
        <v>90</v>
      </c>
      <c r="C37" s="99"/>
      <c r="D37" s="38" t="s">
        <v>33</v>
      </c>
      <c r="E37" s="38">
        <v>1400</v>
      </c>
      <c r="F37" s="42">
        <v>2.88</v>
      </c>
      <c r="G37" s="39">
        <f t="shared" si="1"/>
        <v>4032</v>
      </c>
      <c r="H37" s="17"/>
    </row>
    <row r="38" spans="1:8" ht="30" customHeight="1">
      <c r="A38" s="13">
        <v>26</v>
      </c>
      <c r="B38" s="98" t="s">
        <v>29</v>
      </c>
      <c r="C38" s="99"/>
      <c r="D38" s="38" t="s">
        <v>30</v>
      </c>
      <c r="E38" s="38">
        <v>143.5</v>
      </c>
      <c r="F38" s="42">
        <v>25.92</v>
      </c>
      <c r="G38" s="39">
        <f t="shared" si="1"/>
        <v>3719.5200000000004</v>
      </c>
      <c r="H38" s="17"/>
    </row>
    <row r="39" spans="1:8" ht="30" customHeight="1">
      <c r="A39" s="13">
        <v>27</v>
      </c>
      <c r="B39" s="98" t="s">
        <v>97</v>
      </c>
      <c r="C39" s="99"/>
      <c r="D39" s="38" t="s">
        <v>33</v>
      </c>
      <c r="E39" s="38">
        <v>10500</v>
      </c>
      <c r="F39" s="42">
        <v>2.88</v>
      </c>
      <c r="G39" s="39">
        <f t="shared" si="1"/>
        <v>30240</v>
      </c>
      <c r="H39" s="17"/>
    </row>
    <row r="40" spans="1:8" ht="30" customHeight="1">
      <c r="A40" s="13">
        <v>28</v>
      </c>
      <c r="B40" s="98" t="s">
        <v>80</v>
      </c>
      <c r="C40" s="99"/>
      <c r="D40" s="38" t="s">
        <v>32</v>
      </c>
      <c r="E40" s="38">
        <v>9.122</v>
      </c>
      <c r="F40" s="42">
        <v>288</v>
      </c>
      <c r="G40" s="39">
        <f t="shared" si="1"/>
        <v>2627.136</v>
      </c>
      <c r="H40" s="17"/>
    </row>
    <row r="41" spans="1:8" ht="30" customHeight="1">
      <c r="A41" s="13">
        <v>29</v>
      </c>
      <c r="B41" s="96" t="s">
        <v>153</v>
      </c>
      <c r="C41" s="97"/>
      <c r="D41" s="38" t="s">
        <v>154</v>
      </c>
      <c r="E41" s="38">
        <v>2</v>
      </c>
      <c r="F41" s="42">
        <v>155</v>
      </c>
      <c r="G41" s="39">
        <f t="shared" si="1"/>
        <v>310</v>
      </c>
      <c r="H41" s="17"/>
    </row>
    <row r="42" spans="1:8" ht="43.5" customHeight="1">
      <c r="A42" s="13">
        <v>30</v>
      </c>
      <c r="B42" s="98" t="s">
        <v>34</v>
      </c>
      <c r="C42" s="99"/>
      <c r="D42" s="38" t="s">
        <v>8</v>
      </c>
      <c r="E42" s="38">
        <v>5517.14</v>
      </c>
      <c r="F42" s="38">
        <v>2.88</v>
      </c>
      <c r="G42" s="39">
        <f t="shared" si="1"/>
        <v>15889.3632</v>
      </c>
      <c r="H42" s="17"/>
    </row>
    <row r="43" spans="1:8" ht="30" customHeight="1">
      <c r="A43" s="13">
        <v>31</v>
      </c>
      <c r="B43" s="98" t="s">
        <v>82</v>
      </c>
      <c r="C43" s="99"/>
      <c r="D43" s="38" t="s">
        <v>83</v>
      </c>
      <c r="E43" s="38">
        <v>295</v>
      </c>
      <c r="F43" s="42">
        <v>198.72</v>
      </c>
      <c r="G43" s="39">
        <f t="shared" si="1"/>
        <v>58622.4</v>
      </c>
      <c r="H43" s="17"/>
    </row>
    <row r="44" spans="1:8" ht="30" customHeight="1">
      <c r="A44" s="13">
        <v>32</v>
      </c>
      <c r="B44" s="98" t="s">
        <v>35</v>
      </c>
      <c r="C44" s="99"/>
      <c r="D44" s="38" t="s">
        <v>23</v>
      </c>
      <c r="E44" s="38">
        <v>5000</v>
      </c>
      <c r="F44" s="42">
        <v>0.48</v>
      </c>
      <c r="G44" s="39">
        <f t="shared" si="1"/>
        <v>2400</v>
      </c>
      <c r="H44" s="17"/>
    </row>
    <row r="45" spans="1:8" ht="30" customHeight="1">
      <c r="A45" s="13">
        <v>33</v>
      </c>
      <c r="B45" s="98" t="s">
        <v>36</v>
      </c>
      <c r="C45" s="99"/>
      <c r="D45" s="38" t="s">
        <v>12</v>
      </c>
      <c r="E45" s="38">
        <v>73.49</v>
      </c>
      <c r="F45" s="42">
        <v>48</v>
      </c>
      <c r="G45" s="39">
        <f t="shared" si="1"/>
        <v>3527.5199999999995</v>
      </c>
      <c r="H45" s="17"/>
    </row>
    <row r="46" spans="1:8" ht="30" customHeight="1">
      <c r="A46" s="13">
        <v>34</v>
      </c>
      <c r="B46" s="98" t="s">
        <v>106</v>
      </c>
      <c r="C46" s="99"/>
      <c r="D46" s="38" t="s">
        <v>23</v>
      </c>
      <c r="E46" s="38">
        <v>2500</v>
      </c>
      <c r="F46" s="42">
        <v>0.48</v>
      </c>
      <c r="G46" s="39">
        <f t="shared" si="1"/>
        <v>1200</v>
      </c>
      <c r="H46" s="17"/>
    </row>
    <row r="47" spans="1:8" ht="30" customHeight="1">
      <c r="A47" s="13">
        <v>35</v>
      </c>
      <c r="B47" s="96" t="s">
        <v>155</v>
      </c>
      <c r="C47" s="97"/>
      <c r="D47" s="38">
        <v>100</v>
      </c>
      <c r="E47" s="38">
        <v>6500</v>
      </c>
      <c r="F47" s="42">
        <v>0.34</v>
      </c>
      <c r="G47" s="39">
        <f t="shared" si="1"/>
        <v>2210</v>
      </c>
      <c r="H47" s="17"/>
    </row>
    <row r="48" spans="1:8" ht="30" customHeight="1">
      <c r="A48" s="13">
        <v>36</v>
      </c>
      <c r="B48" s="98" t="s">
        <v>37</v>
      </c>
      <c r="C48" s="99"/>
      <c r="D48" s="38" t="s">
        <v>23</v>
      </c>
      <c r="E48" s="38">
        <v>11500</v>
      </c>
      <c r="F48" s="42">
        <v>0.24</v>
      </c>
      <c r="G48" s="39">
        <f>E48*F48</f>
        <v>2760</v>
      </c>
      <c r="H48" s="17"/>
    </row>
    <row r="49" spans="1:8" ht="30" customHeight="1">
      <c r="A49" s="13">
        <v>37</v>
      </c>
      <c r="B49" s="98" t="s">
        <v>91</v>
      </c>
      <c r="C49" s="99"/>
      <c r="D49" s="38" t="s">
        <v>12</v>
      </c>
      <c r="E49" s="38">
        <v>27.5</v>
      </c>
      <c r="F49" s="42">
        <v>92</v>
      </c>
      <c r="G49" s="39">
        <f>E49*F49</f>
        <v>2530</v>
      </c>
      <c r="H49" s="17"/>
    </row>
    <row r="50" spans="1:8" ht="30" customHeight="1">
      <c r="A50" s="13">
        <v>38</v>
      </c>
      <c r="B50" s="98" t="s">
        <v>92</v>
      </c>
      <c r="C50" s="98"/>
      <c r="D50" s="38" t="s">
        <v>13</v>
      </c>
      <c r="E50" s="38">
        <v>210000</v>
      </c>
      <c r="F50" s="42">
        <v>0.11</v>
      </c>
      <c r="G50" s="39">
        <f>E50*F50</f>
        <v>23100</v>
      </c>
      <c r="H50" s="17"/>
    </row>
    <row r="51" spans="1:8" ht="30" customHeight="1">
      <c r="A51" s="13">
        <v>39</v>
      </c>
      <c r="B51" s="98" t="s">
        <v>140</v>
      </c>
      <c r="C51" s="99"/>
      <c r="D51" s="38" t="s">
        <v>9</v>
      </c>
      <c r="E51" s="38">
        <v>15000</v>
      </c>
      <c r="F51" s="42">
        <v>0.3</v>
      </c>
      <c r="G51" s="39">
        <f>E51*F51</f>
        <v>4500</v>
      </c>
      <c r="H51" s="17"/>
    </row>
    <row r="52" spans="1:8" ht="30" customHeight="1">
      <c r="A52" s="13"/>
      <c r="B52" s="108" t="s">
        <v>39</v>
      </c>
      <c r="C52" s="104"/>
      <c r="D52" s="38"/>
      <c r="E52" s="38"/>
      <c r="F52" s="42"/>
      <c r="G52" s="39"/>
      <c r="H52" s="17"/>
    </row>
    <row r="53" spans="1:8" ht="30" customHeight="1">
      <c r="A53" s="18">
        <v>40</v>
      </c>
      <c r="B53" s="111" t="s">
        <v>93</v>
      </c>
      <c r="C53" s="111"/>
      <c r="D53" s="43" t="s">
        <v>118</v>
      </c>
      <c r="E53" s="42">
        <v>11687.093</v>
      </c>
      <c r="F53" s="42">
        <v>0.76</v>
      </c>
      <c r="G53" s="39">
        <f aca="true" t="shared" si="2" ref="G53:G72">E53*F53</f>
        <v>8882.190680000002</v>
      </c>
      <c r="H53" s="19"/>
    </row>
    <row r="54" spans="1:8" ht="30" customHeight="1">
      <c r="A54" s="18">
        <v>41</v>
      </c>
      <c r="B54" s="96" t="s">
        <v>99</v>
      </c>
      <c r="C54" s="97"/>
      <c r="D54" s="38" t="s">
        <v>100</v>
      </c>
      <c r="E54" s="38">
        <v>221</v>
      </c>
      <c r="F54" s="44">
        <v>330</v>
      </c>
      <c r="G54" s="39">
        <f t="shared" si="2"/>
        <v>72930</v>
      </c>
      <c r="H54" s="20"/>
    </row>
    <row r="55" spans="1:8" ht="30" customHeight="1">
      <c r="A55" s="18">
        <v>42</v>
      </c>
      <c r="B55" s="98" t="s">
        <v>103</v>
      </c>
      <c r="C55" s="98"/>
      <c r="D55" s="38" t="s">
        <v>23</v>
      </c>
      <c r="E55" s="38">
        <v>6633.1</v>
      </c>
      <c r="F55" s="39">
        <v>0.6</v>
      </c>
      <c r="G55" s="39">
        <f t="shared" si="2"/>
        <v>3979.86</v>
      </c>
      <c r="H55" s="16"/>
    </row>
    <row r="56" spans="1:8" ht="30" customHeight="1">
      <c r="A56" s="18">
        <v>43</v>
      </c>
      <c r="B56" s="96" t="s">
        <v>101</v>
      </c>
      <c r="C56" s="97"/>
      <c r="D56" s="38" t="s">
        <v>12</v>
      </c>
      <c r="E56" s="38">
        <v>27</v>
      </c>
      <c r="F56" s="39">
        <v>66</v>
      </c>
      <c r="G56" s="39">
        <f t="shared" si="2"/>
        <v>1782</v>
      </c>
      <c r="H56" s="16"/>
    </row>
    <row r="57" spans="1:8" ht="30" customHeight="1">
      <c r="A57" s="18">
        <v>44</v>
      </c>
      <c r="B57" s="98" t="s">
        <v>102</v>
      </c>
      <c r="C57" s="98"/>
      <c r="D57" s="38" t="s">
        <v>12</v>
      </c>
      <c r="E57" s="38">
        <v>38</v>
      </c>
      <c r="F57" s="39">
        <v>6</v>
      </c>
      <c r="G57" s="39">
        <f t="shared" si="2"/>
        <v>228</v>
      </c>
      <c r="H57" s="16"/>
    </row>
    <row r="58" spans="1:8" ht="30" customHeight="1">
      <c r="A58" s="18">
        <v>45</v>
      </c>
      <c r="B58" s="98" t="s">
        <v>105</v>
      </c>
      <c r="C58" s="99"/>
      <c r="D58" s="38" t="s">
        <v>10</v>
      </c>
      <c r="E58" s="38">
        <v>110</v>
      </c>
      <c r="F58" s="39">
        <v>14</v>
      </c>
      <c r="G58" s="39">
        <f t="shared" si="2"/>
        <v>1540</v>
      </c>
      <c r="H58" s="16"/>
    </row>
    <row r="59" spans="1:8" ht="30" customHeight="1">
      <c r="A59" s="18">
        <v>46</v>
      </c>
      <c r="B59" s="98" t="s">
        <v>104</v>
      </c>
      <c r="C59" s="99"/>
      <c r="D59" s="38" t="s">
        <v>10</v>
      </c>
      <c r="E59" s="38">
        <v>148</v>
      </c>
      <c r="F59" s="39">
        <v>10</v>
      </c>
      <c r="G59" s="39">
        <f t="shared" si="2"/>
        <v>1480</v>
      </c>
      <c r="H59" s="16"/>
    </row>
    <row r="60" spans="1:8" ht="30" customHeight="1">
      <c r="A60" s="18">
        <v>47</v>
      </c>
      <c r="B60" s="96" t="s">
        <v>107</v>
      </c>
      <c r="C60" s="97"/>
      <c r="D60" s="38" t="s">
        <v>15</v>
      </c>
      <c r="E60" s="38">
        <v>51.52</v>
      </c>
      <c r="F60" s="39">
        <v>22</v>
      </c>
      <c r="G60" s="39">
        <f t="shared" si="2"/>
        <v>1133.44</v>
      </c>
      <c r="H60" s="16"/>
    </row>
    <row r="61" spans="1:8" ht="30" customHeight="1">
      <c r="A61" s="18">
        <v>48</v>
      </c>
      <c r="B61" s="96" t="s">
        <v>108</v>
      </c>
      <c r="C61" s="97"/>
      <c r="D61" s="38" t="s">
        <v>10</v>
      </c>
      <c r="E61" s="38">
        <v>5.5</v>
      </c>
      <c r="F61" s="39">
        <v>110</v>
      </c>
      <c r="G61" s="39">
        <f t="shared" si="2"/>
        <v>605</v>
      </c>
      <c r="H61" s="16"/>
    </row>
    <row r="62" spans="1:8" ht="30" customHeight="1">
      <c r="A62" s="18">
        <v>49</v>
      </c>
      <c r="B62" s="96" t="s">
        <v>109</v>
      </c>
      <c r="C62" s="97"/>
      <c r="D62" s="38" t="s">
        <v>10</v>
      </c>
      <c r="E62" s="38">
        <v>8.1</v>
      </c>
      <c r="F62" s="39">
        <v>20</v>
      </c>
      <c r="G62" s="39">
        <f t="shared" si="2"/>
        <v>162</v>
      </c>
      <c r="H62" s="16"/>
    </row>
    <row r="63" spans="1:8" ht="30" customHeight="1">
      <c r="A63" s="18">
        <v>50</v>
      </c>
      <c r="B63" s="96" t="s">
        <v>110</v>
      </c>
      <c r="C63" s="97"/>
      <c r="D63" s="38" t="s">
        <v>10</v>
      </c>
      <c r="E63" s="38">
        <v>56</v>
      </c>
      <c r="F63" s="39">
        <v>14</v>
      </c>
      <c r="G63" s="39">
        <f t="shared" si="2"/>
        <v>784</v>
      </c>
      <c r="H63" s="16"/>
    </row>
    <row r="64" spans="1:8" ht="30" customHeight="1">
      <c r="A64" s="18">
        <v>51</v>
      </c>
      <c r="B64" s="96" t="s">
        <v>111</v>
      </c>
      <c r="C64" s="97"/>
      <c r="D64" s="38" t="s">
        <v>10</v>
      </c>
      <c r="E64" s="38">
        <v>89</v>
      </c>
      <c r="F64" s="39">
        <v>10</v>
      </c>
      <c r="G64" s="39">
        <f t="shared" si="2"/>
        <v>890</v>
      </c>
      <c r="H64" s="16"/>
    </row>
    <row r="65" spans="1:8" ht="30" customHeight="1">
      <c r="A65" s="18">
        <v>52</v>
      </c>
      <c r="B65" s="96" t="s">
        <v>112</v>
      </c>
      <c r="C65" s="97"/>
      <c r="D65" s="38" t="s">
        <v>10</v>
      </c>
      <c r="E65" s="38">
        <v>3.03</v>
      </c>
      <c r="F65" s="39">
        <v>50</v>
      </c>
      <c r="G65" s="39">
        <f t="shared" si="2"/>
        <v>151.5</v>
      </c>
      <c r="H65" s="16"/>
    </row>
    <row r="66" spans="1:8" ht="30" customHeight="1">
      <c r="A66" s="18">
        <v>53</v>
      </c>
      <c r="B66" s="96" t="s">
        <v>115</v>
      </c>
      <c r="C66" s="97"/>
      <c r="D66" s="38" t="s">
        <v>10</v>
      </c>
      <c r="E66" s="38">
        <v>3.73</v>
      </c>
      <c r="F66" s="39">
        <v>40</v>
      </c>
      <c r="G66" s="39">
        <f t="shared" si="2"/>
        <v>149.2</v>
      </c>
      <c r="H66" s="16"/>
    </row>
    <row r="67" spans="1:8" ht="30" customHeight="1">
      <c r="A67" s="18">
        <v>54</v>
      </c>
      <c r="B67" s="96" t="s">
        <v>113</v>
      </c>
      <c r="C67" s="97"/>
      <c r="D67" s="38" t="s">
        <v>10</v>
      </c>
      <c r="E67" s="38">
        <v>1.05</v>
      </c>
      <c r="F67" s="39">
        <v>100</v>
      </c>
      <c r="G67" s="39">
        <f t="shared" si="2"/>
        <v>105</v>
      </c>
      <c r="H67" s="16"/>
    </row>
    <row r="68" spans="1:8" ht="30" customHeight="1">
      <c r="A68" s="18">
        <v>55</v>
      </c>
      <c r="B68" s="96" t="s">
        <v>114</v>
      </c>
      <c r="C68" s="97"/>
      <c r="D68" s="38" t="s">
        <v>23</v>
      </c>
      <c r="E68" s="38">
        <v>4085</v>
      </c>
      <c r="F68" s="39">
        <v>0.76</v>
      </c>
      <c r="G68" s="39">
        <f t="shared" si="2"/>
        <v>3104.6</v>
      </c>
      <c r="H68" s="16"/>
    </row>
    <row r="69" spans="1:8" ht="30" customHeight="1">
      <c r="A69" s="18">
        <v>56</v>
      </c>
      <c r="B69" s="96" t="s">
        <v>116</v>
      </c>
      <c r="C69" s="97"/>
      <c r="D69" s="38" t="s">
        <v>12</v>
      </c>
      <c r="E69" s="38">
        <v>40</v>
      </c>
      <c r="F69" s="39">
        <v>23.3</v>
      </c>
      <c r="G69" s="39">
        <f t="shared" si="2"/>
        <v>932</v>
      </c>
      <c r="H69" s="16"/>
    </row>
    <row r="70" spans="1:8" ht="30" customHeight="1">
      <c r="A70" s="18">
        <v>57</v>
      </c>
      <c r="B70" s="96" t="s">
        <v>117</v>
      </c>
      <c r="C70" s="97"/>
      <c r="D70" s="38" t="s">
        <v>12</v>
      </c>
      <c r="E70" s="38">
        <v>35</v>
      </c>
      <c r="F70" s="39">
        <v>26.7</v>
      </c>
      <c r="G70" s="39">
        <f t="shared" si="2"/>
        <v>934.5</v>
      </c>
      <c r="H70" s="16"/>
    </row>
    <row r="71" spans="1:8" ht="30" customHeight="1">
      <c r="A71" s="18">
        <v>58</v>
      </c>
      <c r="B71" s="96" t="s">
        <v>119</v>
      </c>
      <c r="C71" s="97"/>
      <c r="D71" s="38" t="s">
        <v>6</v>
      </c>
      <c r="E71" s="38">
        <v>22574</v>
      </c>
      <c r="F71" s="42">
        <v>0.001</v>
      </c>
      <c r="G71" s="39">
        <f t="shared" si="2"/>
        <v>22.574</v>
      </c>
      <c r="H71" s="16"/>
    </row>
    <row r="72" spans="1:8" ht="30" customHeight="1">
      <c r="A72" s="18">
        <v>59</v>
      </c>
      <c r="B72" s="98" t="s">
        <v>40</v>
      </c>
      <c r="C72" s="99"/>
      <c r="D72" s="38" t="s">
        <v>41</v>
      </c>
      <c r="E72" s="38">
        <v>760</v>
      </c>
      <c r="F72" s="39">
        <v>1</v>
      </c>
      <c r="G72" s="39">
        <f t="shared" si="2"/>
        <v>760</v>
      </c>
      <c r="H72" s="16"/>
    </row>
    <row r="73" spans="1:8" ht="30" customHeight="1">
      <c r="A73" s="13"/>
      <c r="B73" s="107" t="s">
        <v>94</v>
      </c>
      <c r="C73" s="107"/>
      <c r="D73" s="45"/>
      <c r="E73" s="45"/>
      <c r="F73" s="46"/>
      <c r="G73" s="46"/>
      <c r="H73" s="21"/>
    </row>
    <row r="74" spans="1:8" ht="30" customHeight="1">
      <c r="A74" s="13"/>
      <c r="B74" s="106" t="s">
        <v>7</v>
      </c>
      <c r="C74" s="106"/>
      <c r="D74" s="38"/>
      <c r="E74" s="38"/>
      <c r="F74" s="39"/>
      <c r="G74" s="39"/>
      <c r="H74" s="16"/>
    </row>
    <row r="75" spans="1:8" ht="30" customHeight="1">
      <c r="A75" s="13">
        <v>60</v>
      </c>
      <c r="B75" s="109" t="s">
        <v>55</v>
      </c>
      <c r="C75" s="110"/>
      <c r="D75" s="31" t="s">
        <v>10</v>
      </c>
      <c r="E75" s="31">
        <v>800</v>
      </c>
      <c r="F75" s="31">
        <v>2</v>
      </c>
      <c r="G75" s="33">
        <f>E75*F75</f>
        <v>1600</v>
      </c>
      <c r="H75" s="16"/>
    </row>
    <row r="76" spans="1:8" ht="30" customHeight="1">
      <c r="A76" s="13">
        <v>61</v>
      </c>
      <c r="B76" s="109" t="s">
        <v>56</v>
      </c>
      <c r="C76" s="110"/>
      <c r="D76" s="31" t="s">
        <v>10</v>
      </c>
      <c r="E76" s="31">
        <v>6700</v>
      </c>
      <c r="F76" s="31">
        <v>2</v>
      </c>
      <c r="G76" s="33">
        <f>E76*F76</f>
        <v>13400</v>
      </c>
      <c r="H76" s="16"/>
    </row>
    <row r="77" spans="1:8" ht="30" customHeight="1">
      <c r="A77" s="13">
        <v>62</v>
      </c>
      <c r="B77" s="109" t="s">
        <v>57</v>
      </c>
      <c r="C77" s="110"/>
      <c r="D77" s="32" t="s">
        <v>58</v>
      </c>
      <c r="E77" s="32">
        <v>180</v>
      </c>
      <c r="F77" s="31">
        <v>1</v>
      </c>
      <c r="G77" s="33">
        <f>E77*F77</f>
        <v>180</v>
      </c>
      <c r="H77" s="16"/>
    </row>
    <row r="78" spans="1:8" ht="30" customHeight="1">
      <c r="A78" s="13"/>
      <c r="B78" s="108" t="s">
        <v>19</v>
      </c>
      <c r="C78" s="108"/>
      <c r="D78" s="38"/>
      <c r="E78" s="38"/>
      <c r="F78" s="39"/>
      <c r="G78" s="39"/>
      <c r="H78" s="16"/>
    </row>
    <row r="79" spans="1:8" ht="30" customHeight="1">
      <c r="A79" s="13">
        <v>63</v>
      </c>
      <c r="B79" s="98" t="s">
        <v>125</v>
      </c>
      <c r="C79" s="98"/>
      <c r="D79" s="38" t="s">
        <v>9</v>
      </c>
      <c r="E79" s="38">
        <v>32000</v>
      </c>
      <c r="F79" s="39">
        <v>0.02</v>
      </c>
      <c r="G79" s="39">
        <f aca="true" t="shared" si="3" ref="G79:G88">E79*F79</f>
        <v>640</v>
      </c>
      <c r="H79" s="16"/>
    </row>
    <row r="80" spans="1:8" ht="30" customHeight="1">
      <c r="A80" s="13">
        <v>64</v>
      </c>
      <c r="B80" s="96" t="s">
        <v>124</v>
      </c>
      <c r="C80" s="97"/>
      <c r="D80" s="38" t="s">
        <v>8</v>
      </c>
      <c r="E80" s="38">
        <v>7000</v>
      </c>
      <c r="F80" s="39">
        <v>0.32</v>
      </c>
      <c r="G80" s="39">
        <f t="shared" si="3"/>
        <v>2240</v>
      </c>
      <c r="H80" s="16"/>
    </row>
    <row r="81" spans="1:8" ht="30" customHeight="1">
      <c r="A81" s="13">
        <v>65</v>
      </c>
      <c r="B81" s="103" t="s">
        <v>43</v>
      </c>
      <c r="C81" s="103"/>
      <c r="D81" s="39" t="s">
        <v>120</v>
      </c>
      <c r="E81" s="39">
        <v>280</v>
      </c>
      <c r="F81" s="39">
        <v>1</v>
      </c>
      <c r="G81" s="39">
        <f t="shared" si="3"/>
        <v>280</v>
      </c>
      <c r="H81" s="22"/>
    </row>
    <row r="82" spans="1:8" ht="30" customHeight="1">
      <c r="A82" s="13">
        <v>66</v>
      </c>
      <c r="B82" s="103" t="s">
        <v>44</v>
      </c>
      <c r="C82" s="103"/>
      <c r="D82" s="40" t="s">
        <v>120</v>
      </c>
      <c r="E82" s="40">
        <v>280</v>
      </c>
      <c r="F82" s="41">
        <v>1</v>
      </c>
      <c r="G82" s="41">
        <f t="shared" si="3"/>
        <v>280</v>
      </c>
      <c r="H82" s="17"/>
    </row>
    <row r="83" spans="1:8" ht="30" customHeight="1">
      <c r="A83" s="13">
        <v>67</v>
      </c>
      <c r="B83" s="103" t="s">
        <v>45</v>
      </c>
      <c r="C83" s="103"/>
      <c r="D83" s="40" t="s">
        <v>41</v>
      </c>
      <c r="E83" s="40">
        <v>280</v>
      </c>
      <c r="F83" s="41">
        <v>1</v>
      </c>
      <c r="G83" s="41">
        <f t="shared" si="3"/>
        <v>280</v>
      </c>
      <c r="H83" s="16"/>
    </row>
    <row r="84" spans="1:8" ht="30" customHeight="1">
      <c r="A84" s="13">
        <v>68</v>
      </c>
      <c r="B84" s="98" t="s">
        <v>46</v>
      </c>
      <c r="C84" s="98"/>
      <c r="D84" s="38" t="s">
        <v>8</v>
      </c>
      <c r="E84" s="38">
        <v>2000</v>
      </c>
      <c r="F84" s="42">
        <v>0.21</v>
      </c>
      <c r="G84" s="39">
        <f t="shared" si="3"/>
        <v>420</v>
      </c>
      <c r="H84" s="23"/>
    </row>
    <row r="85" spans="1:8" ht="30" customHeight="1">
      <c r="A85" s="13">
        <v>69</v>
      </c>
      <c r="B85" s="98" t="s">
        <v>21</v>
      </c>
      <c r="C85" s="98"/>
      <c r="D85" s="38" t="s">
        <v>9</v>
      </c>
      <c r="E85" s="38">
        <v>1407</v>
      </c>
      <c r="F85" s="39">
        <v>0.03</v>
      </c>
      <c r="G85" s="39">
        <f t="shared" si="3"/>
        <v>42.21</v>
      </c>
      <c r="H85" s="23"/>
    </row>
    <row r="86" spans="1:8" ht="30" customHeight="1">
      <c r="A86" s="13">
        <v>70</v>
      </c>
      <c r="B86" s="98" t="s">
        <v>47</v>
      </c>
      <c r="C86" s="98"/>
      <c r="D86" s="38" t="s">
        <v>9</v>
      </c>
      <c r="E86" s="38">
        <v>2000</v>
      </c>
      <c r="F86" s="42">
        <v>0.06</v>
      </c>
      <c r="G86" s="39">
        <f t="shared" si="3"/>
        <v>120</v>
      </c>
      <c r="H86" s="23"/>
    </row>
    <row r="87" spans="1:8" ht="30" customHeight="1">
      <c r="A87" s="13">
        <v>71</v>
      </c>
      <c r="B87" s="99" t="s">
        <v>48</v>
      </c>
      <c r="C87" s="103"/>
      <c r="D87" s="40" t="s">
        <v>23</v>
      </c>
      <c r="E87" s="40">
        <v>8000</v>
      </c>
      <c r="F87" s="41">
        <v>0.2</v>
      </c>
      <c r="G87" s="41">
        <f t="shared" si="3"/>
        <v>1600</v>
      </c>
      <c r="H87" s="16"/>
    </row>
    <row r="88" spans="1:8" ht="30" customHeight="1">
      <c r="A88" s="13">
        <v>72</v>
      </c>
      <c r="B88" s="99" t="s">
        <v>49</v>
      </c>
      <c r="C88" s="99"/>
      <c r="D88" s="40" t="s">
        <v>9</v>
      </c>
      <c r="E88" s="40">
        <v>10000</v>
      </c>
      <c r="F88" s="41">
        <v>0.03</v>
      </c>
      <c r="G88" s="41">
        <f t="shared" si="3"/>
        <v>300</v>
      </c>
      <c r="H88" s="16"/>
    </row>
    <row r="89" spans="1:8" ht="30" customHeight="1">
      <c r="A89" s="13"/>
      <c r="B89" s="104" t="s">
        <v>50</v>
      </c>
      <c r="C89" s="104"/>
      <c r="D89" s="40"/>
      <c r="E89" s="40"/>
      <c r="F89" s="41"/>
      <c r="G89" s="41"/>
      <c r="H89" s="16"/>
    </row>
    <row r="90" spans="1:8" ht="30" customHeight="1">
      <c r="A90" s="13">
        <v>73</v>
      </c>
      <c r="B90" s="99" t="s">
        <v>51</v>
      </c>
      <c r="C90" s="99"/>
      <c r="D90" s="38" t="s">
        <v>8</v>
      </c>
      <c r="E90" s="38">
        <v>9280</v>
      </c>
      <c r="F90" s="42">
        <v>0.65</v>
      </c>
      <c r="G90" s="39">
        <f aca="true" t="shared" si="4" ref="G90:G114">E90*F90</f>
        <v>6032</v>
      </c>
      <c r="H90" s="16"/>
    </row>
    <row r="91" spans="1:8" ht="45.75" customHeight="1">
      <c r="A91" s="13">
        <v>74</v>
      </c>
      <c r="B91" s="99" t="s">
        <v>52</v>
      </c>
      <c r="C91" s="99"/>
      <c r="D91" s="38" t="s">
        <v>33</v>
      </c>
      <c r="E91" s="38">
        <v>10500</v>
      </c>
      <c r="F91" s="42">
        <v>0.2</v>
      </c>
      <c r="G91" s="39">
        <f t="shared" si="4"/>
        <v>2100</v>
      </c>
      <c r="H91" s="16"/>
    </row>
    <row r="92" spans="1:8" ht="30" customHeight="1">
      <c r="A92" s="13">
        <v>75</v>
      </c>
      <c r="B92" s="98" t="s">
        <v>87</v>
      </c>
      <c r="C92" s="99"/>
      <c r="D92" s="40" t="s">
        <v>8</v>
      </c>
      <c r="E92" s="40">
        <v>1200</v>
      </c>
      <c r="F92" s="41">
        <v>0.45</v>
      </c>
      <c r="G92" s="41">
        <f t="shared" si="4"/>
        <v>540</v>
      </c>
      <c r="H92" s="16"/>
    </row>
    <row r="93" spans="1:8" ht="30" customHeight="1">
      <c r="A93" s="13">
        <v>76</v>
      </c>
      <c r="B93" s="96" t="s">
        <v>96</v>
      </c>
      <c r="C93" s="97"/>
      <c r="D93" s="40" t="s">
        <v>8</v>
      </c>
      <c r="E93" s="40">
        <v>1400</v>
      </c>
      <c r="F93" s="41">
        <v>0.2</v>
      </c>
      <c r="G93" s="41">
        <f t="shared" si="4"/>
        <v>280</v>
      </c>
      <c r="H93" s="16"/>
    </row>
    <row r="94" spans="1:8" ht="30" customHeight="1">
      <c r="A94" s="13">
        <v>77</v>
      </c>
      <c r="B94" s="109" t="s">
        <v>29</v>
      </c>
      <c r="C94" s="97"/>
      <c r="D94" s="40" t="s">
        <v>79</v>
      </c>
      <c r="E94" s="40">
        <v>143.5</v>
      </c>
      <c r="F94" s="41">
        <v>1</v>
      </c>
      <c r="G94" s="41">
        <f t="shared" si="4"/>
        <v>143.5</v>
      </c>
      <c r="H94" s="16"/>
    </row>
    <row r="95" spans="1:8" ht="48" customHeight="1">
      <c r="A95" s="13">
        <v>78</v>
      </c>
      <c r="B95" s="98" t="s">
        <v>97</v>
      </c>
      <c r="C95" s="98"/>
      <c r="D95" s="38" t="s">
        <v>8</v>
      </c>
      <c r="E95" s="38">
        <v>10500</v>
      </c>
      <c r="F95" s="42">
        <v>0.2</v>
      </c>
      <c r="G95" s="39">
        <f t="shared" si="4"/>
        <v>2100</v>
      </c>
      <c r="H95" s="16"/>
    </row>
    <row r="96" spans="1:8" ht="30" customHeight="1">
      <c r="A96" s="13">
        <v>79</v>
      </c>
      <c r="B96" s="98" t="s">
        <v>80</v>
      </c>
      <c r="C96" s="98"/>
      <c r="D96" s="38" t="s">
        <v>32</v>
      </c>
      <c r="E96" s="38">
        <v>9.122</v>
      </c>
      <c r="F96" s="42">
        <v>82</v>
      </c>
      <c r="G96" s="39">
        <f t="shared" si="4"/>
        <v>748.004</v>
      </c>
      <c r="H96" s="17"/>
    </row>
    <row r="97" spans="1:8" ht="50.25" customHeight="1">
      <c r="A97" s="13">
        <v>80</v>
      </c>
      <c r="B97" s="98" t="s">
        <v>34</v>
      </c>
      <c r="C97" s="99"/>
      <c r="D97" s="38" t="s">
        <v>8</v>
      </c>
      <c r="E97" s="38">
        <v>5517.14</v>
      </c>
      <c r="F97" s="38">
        <v>0.2</v>
      </c>
      <c r="G97" s="39">
        <f t="shared" si="4"/>
        <v>1103.428</v>
      </c>
      <c r="H97" s="16"/>
    </row>
    <row r="98" spans="1:8" ht="30" customHeight="1">
      <c r="A98" s="13">
        <v>81</v>
      </c>
      <c r="B98" s="98" t="s">
        <v>82</v>
      </c>
      <c r="C98" s="98"/>
      <c r="D98" s="38" t="s">
        <v>83</v>
      </c>
      <c r="E98" s="38">
        <v>295</v>
      </c>
      <c r="F98" s="42">
        <v>10</v>
      </c>
      <c r="G98" s="39">
        <f t="shared" si="4"/>
        <v>2950</v>
      </c>
      <c r="H98" s="17"/>
    </row>
    <row r="99" spans="1:8" ht="30" customHeight="1">
      <c r="A99" s="13">
        <v>82</v>
      </c>
      <c r="B99" s="98" t="s">
        <v>87</v>
      </c>
      <c r="C99" s="99"/>
      <c r="D99" s="40" t="s">
        <v>8</v>
      </c>
      <c r="E99" s="40">
        <v>1200</v>
      </c>
      <c r="F99" s="41">
        <v>0.45</v>
      </c>
      <c r="G99" s="41">
        <f t="shared" si="4"/>
        <v>540</v>
      </c>
      <c r="H99" s="16"/>
    </row>
    <row r="100" spans="1:8" ht="30" customHeight="1">
      <c r="A100" s="13">
        <v>83</v>
      </c>
      <c r="B100" s="109" t="s">
        <v>98</v>
      </c>
      <c r="C100" s="97"/>
      <c r="D100" s="40" t="s">
        <v>79</v>
      </c>
      <c r="E100" s="40">
        <v>140</v>
      </c>
      <c r="F100" s="41">
        <v>1</v>
      </c>
      <c r="G100" s="41">
        <f t="shared" si="4"/>
        <v>140</v>
      </c>
      <c r="H100" s="24"/>
    </row>
    <row r="101" spans="1:8" ht="30" customHeight="1">
      <c r="A101" s="13">
        <v>84</v>
      </c>
      <c r="B101" s="36" t="s">
        <v>160</v>
      </c>
      <c r="C101" s="35"/>
      <c r="D101" s="40" t="s">
        <v>154</v>
      </c>
      <c r="E101" s="40">
        <v>250</v>
      </c>
      <c r="F101" s="41">
        <v>27</v>
      </c>
      <c r="G101" s="41">
        <f t="shared" si="4"/>
        <v>6750</v>
      </c>
      <c r="H101" s="24"/>
    </row>
    <row r="102" spans="1:8" ht="30" customHeight="1">
      <c r="A102" s="13">
        <v>85</v>
      </c>
      <c r="B102" s="36" t="s">
        <v>158</v>
      </c>
      <c r="C102" s="35"/>
      <c r="D102" s="40" t="s">
        <v>159</v>
      </c>
      <c r="E102" s="40">
        <v>105</v>
      </c>
      <c r="F102" s="41">
        <v>2</v>
      </c>
      <c r="G102" s="41">
        <f t="shared" si="4"/>
        <v>210</v>
      </c>
      <c r="H102" s="24"/>
    </row>
    <row r="103" spans="1:8" ht="66" customHeight="1">
      <c r="A103" s="13">
        <v>86</v>
      </c>
      <c r="B103" s="99" t="s">
        <v>53</v>
      </c>
      <c r="C103" s="99"/>
      <c r="D103" s="40" t="s">
        <v>8</v>
      </c>
      <c r="E103" s="40">
        <v>25000</v>
      </c>
      <c r="F103" s="69">
        <v>0.27</v>
      </c>
      <c r="G103" s="47">
        <f t="shared" si="4"/>
        <v>6750</v>
      </c>
      <c r="H103" s="25"/>
    </row>
    <row r="104" spans="1:8" ht="30" customHeight="1">
      <c r="A104" s="13">
        <v>87</v>
      </c>
      <c r="B104" s="118" t="s">
        <v>121</v>
      </c>
      <c r="C104" s="110"/>
      <c r="D104" s="40" t="s">
        <v>9</v>
      </c>
      <c r="E104" s="40">
        <v>55000</v>
      </c>
      <c r="F104" s="69">
        <v>0.02</v>
      </c>
      <c r="G104" s="47">
        <f t="shared" si="4"/>
        <v>1100</v>
      </c>
      <c r="H104" s="25"/>
    </row>
    <row r="105" spans="1:8" ht="30" customHeight="1">
      <c r="A105" s="13">
        <v>88</v>
      </c>
      <c r="B105" s="109" t="s">
        <v>122</v>
      </c>
      <c r="C105" s="97"/>
      <c r="D105" s="40" t="s">
        <v>123</v>
      </c>
      <c r="E105" s="40">
        <v>25000</v>
      </c>
      <c r="F105" s="69">
        <v>0.01</v>
      </c>
      <c r="G105" s="47">
        <f t="shared" si="4"/>
        <v>250</v>
      </c>
      <c r="H105" s="25"/>
    </row>
    <row r="106" spans="1:8" ht="30" customHeight="1">
      <c r="A106" s="13">
        <v>89</v>
      </c>
      <c r="B106" s="114" t="s">
        <v>127</v>
      </c>
      <c r="C106" s="97"/>
      <c r="D106" s="40" t="s">
        <v>9</v>
      </c>
      <c r="E106" s="40">
        <v>6000</v>
      </c>
      <c r="F106" s="69">
        <v>0.03</v>
      </c>
      <c r="G106" s="47">
        <f t="shared" si="4"/>
        <v>180</v>
      </c>
      <c r="H106" s="25"/>
    </row>
    <row r="107" spans="1:8" ht="30" customHeight="1">
      <c r="A107" s="13">
        <v>90</v>
      </c>
      <c r="B107" s="114" t="s">
        <v>128</v>
      </c>
      <c r="C107" s="97"/>
      <c r="D107" s="40" t="s">
        <v>123</v>
      </c>
      <c r="E107" s="40">
        <v>22000</v>
      </c>
      <c r="F107" s="69">
        <v>0.03</v>
      </c>
      <c r="G107" s="47">
        <f t="shared" si="4"/>
        <v>660</v>
      </c>
      <c r="H107" s="25"/>
    </row>
    <row r="108" spans="1:8" ht="30" customHeight="1">
      <c r="A108" s="13">
        <v>91</v>
      </c>
      <c r="B108" s="37" t="s">
        <v>161</v>
      </c>
      <c r="C108" s="35"/>
      <c r="D108" s="40" t="s">
        <v>10</v>
      </c>
      <c r="E108" s="40">
        <v>769</v>
      </c>
      <c r="F108" s="69">
        <v>3</v>
      </c>
      <c r="G108" s="47">
        <f t="shared" si="4"/>
        <v>2307</v>
      </c>
      <c r="H108" s="25"/>
    </row>
    <row r="109" spans="1:8" ht="30" customHeight="1">
      <c r="A109" s="13">
        <v>92</v>
      </c>
      <c r="B109" s="109" t="s">
        <v>126</v>
      </c>
      <c r="C109" s="97"/>
      <c r="D109" s="40" t="s">
        <v>123</v>
      </c>
      <c r="E109" s="40">
        <v>15000</v>
      </c>
      <c r="F109" s="69">
        <v>0.03</v>
      </c>
      <c r="G109" s="47">
        <f t="shared" si="4"/>
        <v>450</v>
      </c>
      <c r="H109" s="25"/>
    </row>
    <row r="110" spans="1:8" ht="30" customHeight="1">
      <c r="A110" s="13">
        <v>93</v>
      </c>
      <c r="B110" s="109" t="s">
        <v>129</v>
      </c>
      <c r="C110" s="97"/>
      <c r="D110" s="40" t="s">
        <v>123</v>
      </c>
      <c r="E110" s="40">
        <v>4500</v>
      </c>
      <c r="F110" s="69">
        <v>0.04</v>
      </c>
      <c r="G110" s="47">
        <f t="shared" si="4"/>
        <v>180</v>
      </c>
      <c r="H110" s="25"/>
    </row>
    <row r="111" spans="1:8" ht="30" customHeight="1">
      <c r="A111" s="13">
        <v>94</v>
      </c>
      <c r="B111" s="36" t="s">
        <v>156</v>
      </c>
      <c r="C111" s="35"/>
      <c r="D111" s="40" t="s">
        <v>154</v>
      </c>
      <c r="E111" s="40">
        <v>55</v>
      </c>
      <c r="F111" s="69">
        <v>289</v>
      </c>
      <c r="G111" s="47">
        <f t="shared" si="4"/>
        <v>15895</v>
      </c>
      <c r="H111" s="25"/>
    </row>
    <row r="112" spans="1:8" ht="30" customHeight="1">
      <c r="A112" s="13">
        <v>95</v>
      </c>
      <c r="B112" s="117" t="s">
        <v>130</v>
      </c>
      <c r="C112" s="97"/>
      <c r="D112" s="32" t="s">
        <v>13</v>
      </c>
      <c r="E112" s="32">
        <v>157</v>
      </c>
      <c r="F112" s="32">
        <v>25.7</v>
      </c>
      <c r="G112" s="70">
        <f t="shared" si="4"/>
        <v>4034.9</v>
      </c>
      <c r="H112" s="26"/>
    </row>
    <row r="113" spans="1:8" ht="30" customHeight="1">
      <c r="A113" s="13">
        <v>96</v>
      </c>
      <c r="B113" s="117" t="s">
        <v>14</v>
      </c>
      <c r="C113" s="97"/>
      <c r="D113" s="32" t="s">
        <v>6</v>
      </c>
      <c r="E113" s="32">
        <v>172</v>
      </c>
      <c r="F113" s="32">
        <v>25.7</v>
      </c>
      <c r="G113" s="70">
        <f t="shared" si="4"/>
        <v>4420.4</v>
      </c>
      <c r="H113" s="26"/>
    </row>
    <row r="114" spans="1:8" ht="38.25" customHeight="1">
      <c r="A114" s="13">
        <v>97</v>
      </c>
      <c r="B114" s="34" t="s">
        <v>151</v>
      </c>
      <c r="C114" s="35"/>
      <c r="D114" s="32" t="s">
        <v>6</v>
      </c>
      <c r="E114" s="32">
        <v>172</v>
      </c>
      <c r="F114" s="32">
        <v>41.8</v>
      </c>
      <c r="G114" s="70">
        <f t="shared" si="4"/>
        <v>7189.599999999999</v>
      </c>
      <c r="H114" s="26"/>
    </row>
    <row r="115" spans="1:8" ht="30" customHeight="1">
      <c r="A115" s="83"/>
      <c r="B115" s="90" t="s">
        <v>137</v>
      </c>
      <c r="C115" s="91"/>
      <c r="D115" s="55"/>
      <c r="E115" s="56"/>
      <c r="F115" s="57"/>
      <c r="G115" s="58">
        <f>SUM(G10:G114)</f>
        <v>601237.7516</v>
      </c>
      <c r="H115" s="27"/>
    </row>
    <row r="116" spans="1:8" ht="30" customHeight="1">
      <c r="A116" s="13"/>
      <c r="B116" s="112" t="s">
        <v>59</v>
      </c>
      <c r="C116" s="113"/>
      <c r="D116" s="31"/>
      <c r="E116" s="32"/>
      <c r="F116" s="32"/>
      <c r="G116" s="47"/>
      <c r="H116" s="25"/>
    </row>
    <row r="117" spans="1:8" ht="30" customHeight="1">
      <c r="A117" s="13">
        <v>98</v>
      </c>
      <c r="B117" s="100" t="s">
        <v>60</v>
      </c>
      <c r="C117" s="101"/>
      <c r="D117" s="31" t="s">
        <v>10</v>
      </c>
      <c r="E117" s="32">
        <v>2565</v>
      </c>
      <c r="F117" s="32">
        <v>3</v>
      </c>
      <c r="G117" s="33">
        <f>E117*F117</f>
        <v>7695</v>
      </c>
      <c r="H117" s="28" t="s">
        <v>61</v>
      </c>
    </row>
    <row r="118" spans="1:8" ht="30" customHeight="1">
      <c r="A118" s="13">
        <v>99</v>
      </c>
      <c r="B118" s="100" t="s">
        <v>62</v>
      </c>
      <c r="C118" s="101"/>
      <c r="D118" s="31" t="s">
        <v>10</v>
      </c>
      <c r="E118" s="32">
        <v>500</v>
      </c>
      <c r="F118" s="32">
        <v>3</v>
      </c>
      <c r="G118" s="33">
        <f aca="true" t="shared" si="5" ref="G118:G129">E118*F118</f>
        <v>1500</v>
      </c>
      <c r="H118" s="25"/>
    </row>
    <row r="119" spans="1:8" ht="30" customHeight="1">
      <c r="A119" s="13">
        <v>100</v>
      </c>
      <c r="B119" s="100" t="s">
        <v>63</v>
      </c>
      <c r="C119" s="101"/>
      <c r="D119" s="31" t="s">
        <v>10</v>
      </c>
      <c r="E119" s="32">
        <v>2535</v>
      </c>
      <c r="F119" s="32">
        <v>4</v>
      </c>
      <c r="G119" s="33">
        <f t="shared" si="5"/>
        <v>10140</v>
      </c>
      <c r="H119" s="28" t="s">
        <v>64</v>
      </c>
    </row>
    <row r="120" spans="1:8" ht="30" customHeight="1">
      <c r="A120" s="13">
        <v>101</v>
      </c>
      <c r="B120" s="100" t="s">
        <v>65</v>
      </c>
      <c r="C120" s="101"/>
      <c r="D120" s="31" t="s">
        <v>10</v>
      </c>
      <c r="E120" s="32">
        <v>900</v>
      </c>
      <c r="F120" s="32">
        <v>4</v>
      </c>
      <c r="G120" s="33">
        <f t="shared" si="5"/>
        <v>3600</v>
      </c>
      <c r="H120" s="28" t="s">
        <v>66</v>
      </c>
    </row>
    <row r="121" spans="1:8" ht="30" customHeight="1">
      <c r="A121" s="13">
        <v>102</v>
      </c>
      <c r="B121" s="100" t="s">
        <v>67</v>
      </c>
      <c r="C121" s="101"/>
      <c r="D121" s="31" t="s">
        <v>10</v>
      </c>
      <c r="E121" s="32">
        <v>500</v>
      </c>
      <c r="F121" s="32">
        <v>4</v>
      </c>
      <c r="G121" s="33">
        <f t="shared" si="5"/>
        <v>2000</v>
      </c>
      <c r="H121" s="25"/>
    </row>
    <row r="122" spans="1:8" ht="30" customHeight="1">
      <c r="A122" s="13">
        <v>103</v>
      </c>
      <c r="B122" s="100" t="s">
        <v>68</v>
      </c>
      <c r="C122" s="101"/>
      <c r="D122" s="31" t="s">
        <v>10</v>
      </c>
      <c r="E122" s="32">
        <v>1200</v>
      </c>
      <c r="F122" s="32">
        <v>12</v>
      </c>
      <c r="G122" s="33">
        <f t="shared" si="5"/>
        <v>14400</v>
      </c>
      <c r="H122" s="28" t="s">
        <v>69</v>
      </c>
    </row>
    <row r="123" spans="1:8" ht="30" customHeight="1">
      <c r="A123" s="13">
        <v>104</v>
      </c>
      <c r="B123" s="102" t="s">
        <v>131</v>
      </c>
      <c r="C123" s="101"/>
      <c r="D123" s="31" t="s">
        <v>10</v>
      </c>
      <c r="E123" s="32">
        <v>9965</v>
      </c>
      <c r="F123" s="32">
        <v>2</v>
      </c>
      <c r="G123" s="33">
        <f t="shared" si="5"/>
        <v>19930</v>
      </c>
      <c r="H123" s="28" t="s">
        <v>132</v>
      </c>
    </row>
    <row r="124" spans="1:8" ht="30" customHeight="1">
      <c r="A124" s="13">
        <v>105</v>
      </c>
      <c r="B124" s="102" t="s">
        <v>134</v>
      </c>
      <c r="C124" s="101"/>
      <c r="D124" s="31" t="s">
        <v>10</v>
      </c>
      <c r="E124" s="32">
        <v>3400</v>
      </c>
      <c r="F124" s="32">
        <v>2</v>
      </c>
      <c r="G124" s="33">
        <f t="shared" si="5"/>
        <v>6800</v>
      </c>
      <c r="H124" s="28" t="s">
        <v>133</v>
      </c>
    </row>
    <row r="125" spans="1:8" ht="30" customHeight="1">
      <c r="A125" s="13">
        <v>106</v>
      </c>
      <c r="B125" s="100" t="s">
        <v>72</v>
      </c>
      <c r="C125" s="101"/>
      <c r="D125" s="31" t="s">
        <v>10</v>
      </c>
      <c r="E125" s="32">
        <v>3575</v>
      </c>
      <c r="F125" s="32">
        <v>1</v>
      </c>
      <c r="G125" s="33">
        <f t="shared" si="5"/>
        <v>3575</v>
      </c>
      <c r="H125" s="28" t="s">
        <v>73</v>
      </c>
    </row>
    <row r="126" spans="1:8" ht="30" customHeight="1">
      <c r="A126" s="13">
        <v>107</v>
      </c>
      <c r="B126" s="102" t="s">
        <v>136</v>
      </c>
      <c r="C126" s="101"/>
      <c r="D126" s="31" t="s">
        <v>10</v>
      </c>
      <c r="E126" s="32">
        <v>3119</v>
      </c>
      <c r="F126" s="32">
        <v>3</v>
      </c>
      <c r="G126" s="33">
        <f t="shared" si="5"/>
        <v>9357</v>
      </c>
      <c r="H126" s="28" t="s">
        <v>135</v>
      </c>
    </row>
    <row r="127" spans="1:8" ht="30" customHeight="1">
      <c r="A127" s="13">
        <v>108</v>
      </c>
      <c r="B127" s="102" t="s">
        <v>149</v>
      </c>
      <c r="C127" s="101"/>
      <c r="D127" s="31" t="s">
        <v>10</v>
      </c>
      <c r="E127" s="32">
        <v>500</v>
      </c>
      <c r="F127" s="32">
        <v>3</v>
      </c>
      <c r="G127" s="33">
        <f t="shared" si="5"/>
        <v>1500</v>
      </c>
      <c r="H127" s="28"/>
    </row>
    <row r="128" spans="1:8" ht="30" customHeight="1">
      <c r="A128" s="13">
        <v>109</v>
      </c>
      <c r="B128" s="100" t="s">
        <v>70</v>
      </c>
      <c r="C128" s="105"/>
      <c r="D128" s="31" t="s">
        <v>10</v>
      </c>
      <c r="E128" s="32">
        <v>930</v>
      </c>
      <c r="F128" s="32">
        <v>6</v>
      </c>
      <c r="G128" s="33">
        <f>E128*F128</f>
        <v>5580</v>
      </c>
      <c r="H128" s="28" t="s">
        <v>71</v>
      </c>
    </row>
    <row r="129" spans="1:8" ht="30" customHeight="1">
      <c r="A129" s="13">
        <v>110</v>
      </c>
      <c r="B129" s="100" t="s">
        <v>74</v>
      </c>
      <c r="C129" s="101"/>
      <c r="D129" s="31" t="s">
        <v>10</v>
      </c>
      <c r="E129" s="32">
        <v>875</v>
      </c>
      <c r="F129" s="32">
        <v>60</v>
      </c>
      <c r="G129" s="33">
        <f t="shared" si="5"/>
        <v>52500</v>
      </c>
      <c r="H129" s="28" t="s">
        <v>75</v>
      </c>
    </row>
    <row r="130" spans="1:8" ht="30" customHeight="1">
      <c r="A130" s="83"/>
      <c r="B130" s="90" t="s">
        <v>76</v>
      </c>
      <c r="C130" s="91"/>
      <c r="D130" s="55"/>
      <c r="E130" s="56"/>
      <c r="F130" s="57"/>
      <c r="G130" s="59">
        <f>SUM(G117:G129)</f>
        <v>138577</v>
      </c>
      <c r="H130" s="27"/>
    </row>
    <row r="131" spans="1:8" ht="30" customHeight="1">
      <c r="A131" s="13"/>
      <c r="B131" s="92" t="s">
        <v>146</v>
      </c>
      <c r="C131" s="93"/>
      <c r="D131" s="72"/>
      <c r="E131" s="72"/>
      <c r="F131" s="73"/>
      <c r="G131" s="47">
        <f>G115+G130</f>
        <v>739814.7516</v>
      </c>
      <c r="H131" s="25"/>
    </row>
    <row r="132" spans="1:8" ht="30" customHeight="1">
      <c r="A132" s="13"/>
      <c r="B132" s="92" t="s">
        <v>145</v>
      </c>
      <c r="C132" s="93"/>
      <c r="D132" s="72"/>
      <c r="E132" s="72"/>
      <c r="F132" s="73"/>
      <c r="G132" s="47">
        <f>G131*1.5/100</f>
        <v>11097.221274</v>
      </c>
      <c r="H132" s="25"/>
    </row>
    <row r="133" spans="1:8" ht="30" customHeight="1">
      <c r="A133" s="13"/>
      <c r="B133" s="92" t="s">
        <v>144</v>
      </c>
      <c r="C133" s="93"/>
      <c r="D133" s="72"/>
      <c r="E133" s="72"/>
      <c r="F133" s="73"/>
      <c r="G133" s="47">
        <f>G131*1.5/100</f>
        <v>11097.221274</v>
      </c>
      <c r="H133" s="25"/>
    </row>
    <row r="134" spans="1:8" ht="30" customHeight="1">
      <c r="A134" s="13"/>
      <c r="B134" s="92" t="s">
        <v>147</v>
      </c>
      <c r="C134" s="93"/>
      <c r="D134" s="74"/>
      <c r="E134" s="74"/>
      <c r="F134" s="75"/>
      <c r="G134" s="47">
        <f>(G131+G132+G133)*20/100</f>
        <v>152401.8388296</v>
      </c>
      <c r="H134" s="25"/>
    </row>
    <row r="135" spans="1:8" ht="30" customHeight="1">
      <c r="A135" s="84"/>
      <c r="B135" s="76" t="s">
        <v>162</v>
      </c>
      <c r="C135" s="77"/>
      <c r="D135" s="78"/>
      <c r="E135" s="78"/>
      <c r="F135" s="79"/>
      <c r="G135" s="60">
        <f>G131+G132+G133+G134</f>
        <v>914411.0329776</v>
      </c>
      <c r="H135" s="30"/>
    </row>
    <row r="136" spans="1:8" ht="30" customHeight="1">
      <c r="A136" s="84"/>
      <c r="B136" s="76" t="s">
        <v>157</v>
      </c>
      <c r="C136" s="77"/>
      <c r="D136" s="78"/>
      <c r="E136" s="78"/>
      <c r="F136" s="79"/>
      <c r="G136" s="60">
        <f>G135*20/100</f>
        <v>182882.20659552</v>
      </c>
      <c r="H136" s="30"/>
    </row>
    <row r="137" spans="1:10" ht="30" customHeight="1" thickBot="1">
      <c r="A137" s="85"/>
      <c r="B137" s="94" t="s">
        <v>148</v>
      </c>
      <c r="C137" s="95"/>
      <c r="D137" s="80"/>
      <c r="E137" s="80"/>
      <c r="F137" s="81"/>
      <c r="G137" s="61">
        <f>G135+G136</f>
        <v>1097293.23957312</v>
      </c>
      <c r="H137" s="29"/>
      <c r="I137" s="3"/>
      <c r="J137" s="3"/>
    </row>
    <row r="138" spans="1:10" ht="14.25" customHeight="1">
      <c r="A138" s="2"/>
      <c r="B138" s="1"/>
      <c r="C138" s="1"/>
      <c r="D138" s="62"/>
      <c r="E138" s="62"/>
      <c r="F138" s="63"/>
      <c r="G138" s="64"/>
      <c r="H138" s="11"/>
      <c r="I138" s="3"/>
      <c r="J138" s="3"/>
    </row>
    <row r="139" spans="1:8" s="3" customFormat="1" ht="14.25" customHeight="1">
      <c r="A139" s="2"/>
      <c r="B139" s="1"/>
      <c r="C139" s="1"/>
      <c r="D139" s="62"/>
      <c r="E139" s="62"/>
      <c r="F139" s="63"/>
      <c r="G139" s="64"/>
      <c r="H139" s="11"/>
    </row>
    <row r="140" spans="1:8" s="3" customFormat="1" ht="14.25" customHeight="1">
      <c r="A140" s="2"/>
      <c r="B140" s="1"/>
      <c r="C140" s="1"/>
      <c r="D140" s="62"/>
      <c r="E140" s="62"/>
      <c r="F140" s="63"/>
      <c r="G140" s="64"/>
      <c r="H140" s="11"/>
    </row>
    <row r="141" spans="1:8" s="3" customFormat="1" ht="14.25" customHeight="1">
      <c r="A141" s="2"/>
      <c r="B141" s="1"/>
      <c r="C141" s="1"/>
      <c r="D141" s="62"/>
      <c r="E141" s="62"/>
      <c r="F141" s="63"/>
      <c r="G141" s="64"/>
      <c r="H141" s="2"/>
    </row>
    <row r="142" spans="1:8" s="3" customFormat="1" ht="14.25" customHeight="1">
      <c r="A142" s="2"/>
      <c r="B142" s="1"/>
      <c r="C142" s="1"/>
      <c r="D142" s="62"/>
      <c r="E142" s="62"/>
      <c r="F142" s="63"/>
      <c r="G142" s="64"/>
      <c r="H142" s="5"/>
    </row>
    <row r="143" spans="1:8" s="3" customFormat="1" ht="14.25" customHeight="1">
      <c r="A143" s="86"/>
      <c r="B143" s="1"/>
      <c r="C143" s="1"/>
      <c r="D143" s="62"/>
      <c r="E143" s="62"/>
      <c r="F143" s="63"/>
      <c r="G143" s="64"/>
      <c r="H143" s="4"/>
    </row>
    <row r="144" spans="1:8" s="3" customFormat="1" ht="14.25" customHeight="1">
      <c r="A144" s="86" t="s">
        <v>16</v>
      </c>
      <c r="B144" s="1"/>
      <c r="C144" s="1"/>
      <c r="D144" s="62"/>
      <c r="E144" s="62"/>
      <c r="F144" s="63"/>
      <c r="G144" s="64"/>
      <c r="H144" s="4"/>
    </row>
    <row r="145" spans="1:8" s="3" customFormat="1" ht="15" customHeight="1">
      <c r="A145" s="86" t="s">
        <v>17</v>
      </c>
      <c r="B145" s="1"/>
      <c r="C145" s="1"/>
      <c r="D145" s="62"/>
      <c r="E145" s="62"/>
      <c r="F145" s="63"/>
      <c r="G145" s="64"/>
      <c r="H145" s="4"/>
    </row>
    <row r="146" spans="1:8" s="3" customFormat="1" ht="32.25" customHeight="1">
      <c r="A146" s="87"/>
      <c r="B146" s="1"/>
      <c r="C146" s="1"/>
      <c r="D146" s="62"/>
      <c r="E146" s="62"/>
      <c r="F146" s="63"/>
      <c r="G146" s="64"/>
      <c r="H146" s="6"/>
    </row>
    <row r="147" spans="1:7" s="3" customFormat="1" ht="12" customHeight="1">
      <c r="A147" s="88"/>
      <c r="B147" s="1"/>
      <c r="C147" s="1"/>
      <c r="D147" s="62"/>
      <c r="E147" s="62"/>
      <c r="F147" s="63"/>
      <c r="G147" s="64"/>
    </row>
    <row r="148" spans="1:7" s="3" customFormat="1" ht="27" customHeight="1">
      <c r="A148" s="88"/>
      <c r="B148" s="1"/>
      <c r="C148" s="1"/>
      <c r="D148" s="62"/>
      <c r="E148" s="62"/>
      <c r="F148" s="63"/>
      <c r="G148" s="64"/>
    </row>
    <row r="149" spans="1:7" s="3" customFormat="1" ht="26.25" customHeight="1">
      <c r="A149" s="88"/>
      <c r="B149" s="1"/>
      <c r="C149" s="1"/>
      <c r="D149" s="62"/>
      <c r="E149" s="62"/>
      <c r="F149" s="63"/>
      <c r="G149" s="64"/>
    </row>
    <row r="150" spans="1:7" s="3" customFormat="1" ht="12" customHeight="1">
      <c r="A150" s="88"/>
      <c r="B150" s="1"/>
      <c r="C150" s="1"/>
      <c r="D150" s="62"/>
      <c r="E150" s="62"/>
      <c r="F150" s="63"/>
      <c r="G150" s="64"/>
    </row>
    <row r="151" spans="1:7" s="3" customFormat="1" ht="15">
      <c r="A151" s="88"/>
      <c r="B151" s="1"/>
      <c r="C151" s="1"/>
      <c r="D151" s="62"/>
      <c r="E151" s="62"/>
      <c r="F151" s="63"/>
      <c r="G151" s="64"/>
    </row>
    <row r="152" spans="1:7" s="3" customFormat="1" ht="15">
      <c r="A152" s="88"/>
      <c r="B152" s="1"/>
      <c r="C152" s="1"/>
      <c r="D152" s="62"/>
      <c r="E152" s="62"/>
      <c r="F152" s="63"/>
      <c r="G152" s="64"/>
    </row>
    <row r="153" spans="1:7" s="3" customFormat="1" ht="15">
      <c r="A153" s="88"/>
      <c r="B153" s="1"/>
      <c r="C153" s="1"/>
      <c r="D153" s="62"/>
      <c r="E153" s="62"/>
      <c r="F153" s="63"/>
      <c r="G153" s="64"/>
    </row>
    <row r="154" spans="1:7" s="3" customFormat="1" ht="15">
      <c r="A154" s="88"/>
      <c r="B154" s="1"/>
      <c r="C154" s="1"/>
      <c r="D154" s="62"/>
      <c r="E154" s="62"/>
      <c r="F154" s="63"/>
      <c r="G154" s="64"/>
    </row>
    <row r="155" spans="1:7" s="3" customFormat="1" ht="15">
      <c r="A155" s="88"/>
      <c r="B155" s="1"/>
      <c r="C155" s="1"/>
      <c r="D155" s="65"/>
      <c r="E155" s="65"/>
      <c r="F155" s="66"/>
      <c r="G155" s="67"/>
    </row>
    <row r="156" spans="1:7" s="3" customFormat="1" ht="15">
      <c r="A156" s="88"/>
      <c r="B156" s="1"/>
      <c r="C156" s="12"/>
      <c r="D156" s="65"/>
      <c r="E156" s="65"/>
      <c r="F156" s="66"/>
      <c r="G156" s="67"/>
    </row>
    <row r="157" spans="1:7" s="3" customFormat="1" ht="15">
      <c r="A157" s="88"/>
      <c r="B157" s="12"/>
      <c r="C157" s="4"/>
      <c r="D157" s="65"/>
      <c r="E157" s="65"/>
      <c r="F157" s="66"/>
      <c r="G157" s="67"/>
    </row>
    <row r="158" spans="1:7" s="3" customFormat="1" ht="15">
      <c r="A158" s="88"/>
      <c r="B158" s="4"/>
      <c r="C158" s="4"/>
      <c r="D158" s="65"/>
      <c r="E158" s="65"/>
      <c r="F158" s="67"/>
      <c r="G158" s="67"/>
    </row>
    <row r="159" spans="1:7" s="3" customFormat="1" ht="15">
      <c r="A159" s="88"/>
      <c r="B159" s="4"/>
      <c r="C159" s="4"/>
      <c r="D159" s="65"/>
      <c r="E159" s="65"/>
      <c r="F159" s="67"/>
      <c r="G159" s="67"/>
    </row>
    <row r="160" spans="1:7" s="3" customFormat="1" ht="15">
      <c r="A160" s="88"/>
      <c r="B160" s="4"/>
      <c r="C160" s="4"/>
      <c r="D160" s="65"/>
      <c r="E160" s="65"/>
      <c r="F160" s="67"/>
      <c r="G160" s="67"/>
    </row>
    <row r="161" spans="1:7" s="3" customFormat="1" ht="15">
      <c r="A161" s="88"/>
      <c r="B161" s="4"/>
      <c r="C161" s="4"/>
      <c r="D161" s="65"/>
      <c r="E161" s="65"/>
      <c r="F161" s="67"/>
      <c r="G161" s="67"/>
    </row>
    <row r="162" spans="1:7" s="3" customFormat="1" ht="15">
      <c r="A162" s="88"/>
      <c r="B162" s="4"/>
      <c r="C162" s="4"/>
      <c r="D162" s="63"/>
      <c r="E162" s="63"/>
      <c r="F162" s="63"/>
      <c r="G162" s="64"/>
    </row>
    <row r="163" spans="1:7" s="3" customFormat="1" ht="15">
      <c r="A163" s="88"/>
      <c r="B163" s="4"/>
      <c r="C163" s="10"/>
      <c r="D163" s="65"/>
      <c r="E163" s="65"/>
      <c r="F163" s="65"/>
      <c r="G163" s="67"/>
    </row>
    <row r="164" spans="1:7" s="3" customFormat="1" ht="15">
      <c r="A164" s="88"/>
      <c r="B164" s="10"/>
      <c r="C164" s="4"/>
      <c r="D164" s="65"/>
      <c r="E164" s="65"/>
      <c r="F164" s="65"/>
      <c r="G164" s="67"/>
    </row>
    <row r="165" spans="1:7" s="3" customFormat="1" ht="15">
      <c r="A165" s="88"/>
      <c r="B165" s="4"/>
      <c r="C165" s="4"/>
      <c r="D165" s="65"/>
      <c r="E165" s="65"/>
      <c r="F165" s="65"/>
      <c r="G165" s="67"/>
    </row>
    <row r="166" spans="1:7" s="3" customFormat="1" ht="15">
      <c r="A166" s="88"/>
      <c r="B166" s="4"/>
      <c r="C166" s="4"/>
      <c r="D166" s="65"/>
      <c r="E166" s="65"/>
      <c r="F166" s="65"/>
      <c r="G166" s="67"/>
    </row>
    <row r="167" spans="1:7" s="3" customFormat="1" ht="15">
      <c r="A167" s="88"/>
      <c r="B167" s="4"/>
      <c r="C167" s="4"/>
      <c r="D167" s="65"/>
      <c r="E167" s="65"/>
      <c r="F167" s="65"/>
      <c r="G167" s="67"/>
    </row>
    <row r="168" spans="1:7" s="3" customFormat="1" ht="15">
      <c r="A168" s="88"/>
      <c r="B168" s="4"/>
      <c r="C168" s="6"/>
      <c r="D168" s="63"/>
      <c r="E168" s="63"/>
      <c r="F168" s="63"/>
      <c r="G168" s="64"/>
    </row>
    <row r="169" spans="1:7" s="3" customFormat="1" ht="15">
      <c r="A169" s="88"/>
      <c r="B169" s="6"/>
      <c r="D169" s="63"/>
      <c r="E169" s="63"/>
      <c r="F169" s="63"/>
      <c r="G169" s="64"/>
    </row>
    <row r="170" spans="1:7" s="3" customFormat="1" ht="15">
      <c r="A170" s="88"/>
      <c r="B170" s="9"/>
      <c r="D170" s="63"/>
      <c r="E170" s="63"/>
      <c r="F170" s="63"/>
      <c r="G170" s="64"/>
    </row>
    <row r="171" spans="1:7" s="3" customFormat="1" ht="15">
      <c r="A171" s="88"/>
      <c r="B171" s="9"/>
      <c r="D171" s="63"/>
      <c r="E171" s="63"/>
      <c r="F171" s="63"/>
      <c r="G171" s="64"/>
    </row>
    <row r="172" spans="1:7" s="3" customFormat="1" ht="15">
      <c r="A172" s="88"/>
      <c r="B172" s="9"/>
      <c r="D172" s="65"/>
      <c r="E172" s="65"/>
      <c r="F172" s="65"/>
      <c r="G172" s="67"/>
    </row>
    <row r="173" spans="1:7" s="3" customFormat="1" ht="15">
      <c r="A173" s="88"/>
      <c r="B173" s="9"/>
      <c r="C173" s="2"/>
      <c r="D173" s="63"/>
      <c r="E173" s="63"/>
      <c r="F173" s="63"/>
      <c r="G173" s="64"/>
    </row>
    <row r="174" spans="1:7" s="3" customFormat="1" ht="15">
      <c r="A174" s="88"/>
      <c r="B174" s="2"/>
      <c r="D174" s="63"/>
      <c r="E174" s="63"/>
      <c r="F174" s="63"/>
      <c r="G174" s="64"/>
    </row>
    <row r="175" spans="2:3" ht="15">
      <c r="B175" s="9"/>
      <c r="C175" s="3"/>
    </row>
    <row r="176" ht="15">
      <c r="B176" s="9"/>
    </row>
  </sheetData>
  <sheetProtection/>
  <mergeCells count="133">
    <mergeCell ref="A1:B1"/>
    <mergeCell ref="C1:H1"/>
    <mergeCell ref="A2:B2"/>
    <mergeCell ref="C2:H2"/>
    <mergeCell ref="B54:C54"/>
    <mergeCell ref="B56:C56"/>
    <mergeCell ref="B14:C14"/>
    <mergeCell ref="B15:C15"/>
    <mergeCell ref="B29:C29"/>
    <mergeCell ref="B16:C16"/>
    <mergeCell ref="B71:C71"/>
    <mergeCell ref="B60:C60"/>
    <mergeCell ref="B61:C61"/>
    <mergeCell ref="B62:C62"/>
    <mergeCell ref="B63:C63"/>
    <mergeCell ref="B64:C64"/>
    <mergeCell ref="A3:B3"/>
    <mergeCell ref="C3:H3"/>
    <mergeCell ref="B11:C11"/>
    <mergeCell ref="B12:C12"/>
    <mergeCell ref="B13:C13"/>
    <mergeCell ref="B66:C66"/>
    <mergeCell ref="B65:C65"/>
    <mergeCell ref="A5:H5"/>
    <mergeCell ref="B6:C6"/>
    <mergeCell ref="B7:C7"/>
    <mergeCell ref="B23:C23"/>
    <mergeCell ref="B109:C109"/>
    <mergeCell ref="B24:C24"/>
    <mergeCell ref="B25:C25"/>
    <mergeCell ref="B26:C26"/>
    <mergeCell ref="B27:C27"/>
    <mergeCell ref="B67:C67"/>
    <mergeCell ref="B68:C68"/>
    <mergeCell ref="B69:C69"/>
    <mergeCell ref="B70:C70"/>
    <mergeCell ref="B110:C110"/>
    <mergeCell ref="B112:C112"/>
    <mergeCell ref="B113:C113"/>
    <mergeCell ref="B94:C94"/>
    <mergeCell ref="B100:C100"/>
    <mergeCell ref="B104:C104"/>
    <mergeCell ref="B105:C105"/>
    <mergeCell ref="B103:C103"/>
    <mergeCell ref="B4:G4"/>
    <mergeCell ref="B28:C28"/>
    <mergeCell ref="B17:C17"/>
    <mergeCell ref="B19:C19"/>
    <mergeCell ref="B20:C20"/>
    <mergeCell ref="B21:C21"/>
    <mergeCell ref="B8:C8"/>
    <mergeCell ref="B9:C9"/>
    <mergeCell ref="B10:C10"/>
    <mergeCell ref="B22:C22"/>
    <mergeCell ref="B42:C42"/>
    <mergeCell ref="B43:C43"/>
    <mergeCell ref="B44:C44"/>
    <mergeCell ref="B30:C30"/>
    <mergeCell ref="B31:C31"/>
    <mergeCell ref="B32:C32"/>
    <mergeCell ref="B33:C33"/>
    <mergeCell ref="B34:C34"/>
    <mergeCell ref="B35:C35"/>
    <mergeCell ref="B45:C45"/>
    <mergeCell ref="B46:C46"/>
    <mergeCell ref="B48:C48"/>
    <mergeCell ref="B49:C49"/>
    <mergeCell ref="B50:C50"/>
    <mergeCell ref="B36:C36"/>
    <mergeCell ref="B37:C37"/>
    <mergeCell ref="B38:C38"/>
    <mergeCell ref="B39:C39"/>
    <mergeCell ref="B40:C40"/>
    <mergeCell ref="B51:C51"/>
    <mergeCell ref="B52:C52"/>
    <mergeCell ref="B53:C53"/>
    <mergeCell ref="B119:C119"/>
    <mergeCell ref="B120:C120"/>
    <mergeCell ref="B117:C117"/>
    <mergeCell ref="B115:C115"/>
    <mergeCell ref="B116:C116"/>
    <mergeCell ref="B106:C106"/>
    <mergeCell ref="B107:C107"/>
    <mergeCell ref="B55:C55"/>
    <mergeCell ref="B57:C57"/>
    <mergeCell ref="B58:C58"/>
    <mergeCell ref="B59:C59"/>
    <mergeCell ref="B72:C72"/>
    <mergeCell ref="B118:C118"/>
    <mergeCell ref="B75:C75"/>
    <mergeCell ref="B76:C76"/>
    <mergeCell ref="B77:C77"/>
    <mergeCell ref="B80:C80"/>
    <mergeCell ref="B74:C74"/>
    <mergeCell ref="B73:C73"/>
    <mergeCell ref="B123:C123"/>
    <mergeCell ref="B124:C124"/>
    <mergeCell ref="B125:C125"/>
    <mergeCell ref="B121:C121"/>
    <mergeCell ref="B93:C93"/>
    <mergeCell ref="B78:C78"/>
    <mergeCell ref="B79:C79"/>
    <mergeCell ref="B81:C81"/>
    <mergeCell ref="B82:C82"/>
    <mergeCell ref="B127:C127"/>
    <mergeCell ref="B122:C122"/>
    <mergeCell ref="B83:C83"/>
    <mergeCell ref="B84:C84"/>
    <mergeCell ref="B85:C85"/>
    <mergeCell ref="B86:C86"/>
    <mergeCell ref="B96:C96"/>
    <mergeCell ref="B97:C97"/>
    <mergeCell ref="B98:C98"/>
    <mergeCell ref="B129:C129"/>
    <mergeCell ref="B126:C126"/>
    <mergeCell ref="B87:C87"/>
    <mergeCell ref="B88:C88"/>
    <mergeCell ref="B89:C89"/>
    <mergeCell ref="B90:C90"/>
    <mergeCell ref="B91:C91"/>
    <mergeCell ref="B128:C128"/>
    <mergeCell ref="B92:C92"/>
    <mergeCell ref="B95:C95"/>
    <mergeCell ref="B130:C130"/>
    <mergeCell ref="B132:C132"/>
    <mergeCell ref="B133:C133"/>
    <mergeCell ref="B134:C134"/>
    <mergeCell ref="B137:C137"/>
    <mergeCell ref="B18:C18"/>
    <mergeCell ref="B41:C41"/>
    <mergeCell ref="B47:C47"/>
    <mergeCell ref="B131:C131"/>
    <mergeCell ref="B99:C99"/>
  </mergeCells>
  <hyperlinks>
    <hyperlink ref="H128" r:id="rId1" display="https://sportmarket.ua/ru/mat-gimnasticheskij-sportbaby-1000h800-mm-kod-sb-m100x80"/>
    <hyperlink ref="H126" r:id="rId2" display="https://sportmarket.ua/ru/kanat-dlya-lazanya-playsport-45-mm.-kod-ss00250?gclid=CjwKCAiAzJLzBRAZEiwAmZb0ani3BTBZWNu_9yc2fS9UAs-wbelu9dcS3hG0Ddhe0aHMCo_awyhHehoCxVkQAvD_BwE"/>
    <hyperlink ref="H124" r:id="rId3" display="https://sport-inventory.all.biz/uk/mistok-gimnastychnyj-gnutyj-g8162533"/>
    <hyperlink ref="H123" r:id="rId4" display="https://sportmarket.ua/ru/Kozel-gimnasticheskij-PlaySport-kod-SS00143?gclid=CjwKCAiAzJLzBRAZEiwAmZb0aqxEsTf8DbhOJm-Wia2uJuPOdEjl9NHydjM-5jvQM3leZDdEW8iLtRoCN7sQAvD_BwE"/>
    <hyperlink ref="H122" r:id="rId5" display="https://sportmarket.ua/ru/lavka-dlya-sportzalov-gsi-sport-270-sm-kod-sk-270?search=%D0%BB%D0%B0%D0%B2%D0%BA%D0%B0&amp;page=1"/>
    <hyperlink ref="H117" r:id="rId6" display="https://sportmarket.ua/ru/shvedskaya-stenka-dlya-sportivnyh-zalov-babygrai-600h2800-sm-kod-bg-t02?search=%D1%88%D0%B2%D0%B5%D0%B4%D1%81%D0%BA%D0%B0%D1%8F&amp;page=4"/>
    <hyperlink ref="H120" r:id="rId7" display="https://sportmarket.ua/ru/basketbolnaya-korzina-playgame-465-mm-12-mm-kod-c-7035?mfp=170-komplektatsiya%5B%D1%81%20%D1%81%D0%B5%D1%82%D0%BA%D0%BE%D0%B9%5D"/>
    <hyperlink ref="H119" r:id="rId8" display="https://sportmarket.ua/ru/shchit-basketbol-nyj-playgame-900h680-mm-fanera-10-mm-kod-gs00056"/>
  </hyperlinks>
  <printOptions/>
  <pageMargins left="0.9055118110236221" right="0.5118110236220472" top="0.5511811023622047" bottom="0.5511811023622047" header="0.31496062992125984" footer="0.31496062992125984"/>
  <pageSetup fitToHeight="0" fitToWidth="1" horizontalDpi="600" verticalDpi="600" orientation="portrait" paperSize="9" scale="85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Дана</cp:lastModifiedBy>
  <cp:lastPrinted>2020-03-04T08:37:43Z</cp:lastPrinted>
  <dcterms:created xsi:type="dcterms:W3CDTF">2017-07-14T08:52:22Z</dcterms:created>
  <dcterms:modified xsi:type="dcterms:W3CDTF">2020-03-23T10:39:21Z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