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ЗАГАЛЬНИЙ" sheetId="1" r:id="rId1"/>
    <sheet name="11 школа" sheetId="2" r:id="rId2"/>
    <sheet name="228 школа" sheetId="3" r:id="rId3"/>
    <sheet name="НВК 209" sheetId="4" r:id="rId4"/>
    <sheet name="474 ДНЗ" sheetId="5" r:id="rId5"/>
    <sheet name="192 ДНЗ" sheetId="6" r:id="rId6"/>
  </sheets>
  <definedNames>
    <definedName name="_GoBack" localSheetId="1">'11 школа'!$E$8</definedName>
    <definedName name="_GoBack" localSheetId="0">ЗАГАЛЬНИЙ!#REF!</definedName>
    <definedName name="_GoBack" localSheetId="3">'НВК 209'!$C$12</definedName>
  </definedNames>
  <calcPr calcId="152511"/>
</workbook>
</file>

<file path=xl/calcChain.xml><?xml version="1.0" encoding="utf-8"?>
<calcChain xmlns="http://schemas.openxmlformats.org/spreadsheetml/2006/main">
  <c r="H28" i="6" l="1"/>
  <c r="H13" i="6"/>
  <c r="H18" i="6"/>
  <c r="H23" i="6"/>
  <c r="H33" i="6"/>
  <c r="H8" i="6"/>
  <c r="H39" i="6" l="1"/>
  <c r="H40" i="6" s="1"/>
  <c r="F41" i="1"/>
  <c r="F42" i="1"/>
  <c r="F43" i="1"/>
  <c r="F44" i="1"/>
  <c r="H12" i="5"/>
  <c r="H11" i="5"/>
  <c r="H10" i="5"/>
  <c r="H9" i="5"/>
  <c r="H8" i="5"/>
  <c r="H13" i="5" l="1"/>
  <c r="H14" i="5"/>
  <c r="G33" i="4" l="1"/>
  <c r="G32" i="4"/>
  <c r="G27" i="4"/>
  <c r="G8" i="4"/>
  <c r="F16" i="1" l="1"/>
  <c r="F17" i="1"/>
  <c r="F18" i="1"/>
  <c r="F19" i="1"/>
  <c r="F20" i="1"/>
  <c r="F21" i="1"/>
  <c r="F22" i="1"/>
  <c r="F23" i="1"/>
  <c r="F24" i="1"/>
  <c r="F25" i="1"/>
  <c r="F26" i="1"/>
  <c r="F28" i="1"/>
  <c r="F29" i="1"/>
  <c r="F30" i="1"/>
  <c r="F31" i="1"/>
  <c r="F33" i="1"/>
  <c r="F34" i="1"/>
  <c r="F35" i="1"/>
  <c r="F36" i="1"/>
  <c r="F39" i="1"/>
  <c r="F40" i="1"/>
  <c r="H18" i="3"/>
  <c r="H17" i="3"/>
  <c r="H16" i="3"/>
  <c r="H15" i="3"/>
  <c r="H14" i="3"/>
  <c r="H13" i="3"/>
  <c r="H12" i="3"/>
  <c r="H11" i="3"/>
  <c r="H10" i="3"/>
  <c r="H9" i="3"/>
  <c r="H8" i="3"/>
  <c r="F37" i="1" l="1"/>
  <c r="H19" i="3"/>
  <c r="H20" i="3" s="1"/>
  <c r="H13" i="2" l="1"/>
  <c r="H12" i="2"/>
  <c r="H11" i="2"/>
  <c r="H10" i="2"/>
  <c r="H9" i="2"/>
  <c r="H8" i="2"/>
  <c r="H14" i="2" l="1"/>
  <c r="H15" i="2" s="1"/>
  <c r="F13" i="1"/>
  <c r="F10" i="1" l="1"/>
  <c r="F11" i="1"/>
  <c r="F12" i="1"/>
  <c r="F14" i="1"/>
  <c r="F9" i="1"/>
  <c r="F46" i="1" l="1"/>
  <c r="F47" i="1" s="1"/>
</calcChain>
</file>

<file path=xl/sharedStrings.xml><?xml version="1.0" encoding="utf-8"?>
<sst xmlns="http://schemas.openxmlformats.org/spreadsheetml/2006/main" count="246" uniqueCount="195">
  <si>
    <t>Непередбачувані додаткові витрати (подорожчання товару, інфляція і т.д. - 20% від загальної вартості)</t>
  </si>
  <si>
    <t>№</t>
  </si>
  <si>
    <t>Найменування</t>
  </si>
  <si>
    <t>Сума</t>
  </si>
  <si>
    <t>ТМ</t>
  </si>
  <si>
    <t>Технічні характеристики</t>
  </si>
  <si>
    <t>ТЕХНІЧНЕ ЗАВДАННЯ</t>
  </si>
  <si>
    <t>К-ть</t>
  </si>
  <si>
    <t>Ціна за 1 шт</t>
  </si>
  <si>
    <t>"Технологічне обладнання для СЗШ №11"</t>
  </si>
  <si>
    <t>Сковорода електрична</t>
  </si>
  <si>
    <t>ТОРГМАШ СЕС - 025/2</t>
  </si>
  <si>
    <t>Обсяг чаші, л: 38
Площа поду чаші 0,25 м2
Потужність електрична, кВт: 6
Підключення 380 В
Час розігріву 30 хв.
Габарити, мм: 1000х890х880
Вага нетто, кг: 200</t>
  </si>
  <si>
    <t>Машина для переробки овочів</t>
  </si>
  <si>
    <t xml:space="preserve">МПО -1-01 </t>
  </si>
  <si>
    <t>Посудомийна машина</t>
  </si>
  <si>
    <t>APACH AF 500 DD</t>
  </si>
  <si>
    <t>ТОРГМАШ МОК 300М</t>
  </si>
  <si>
    <t>Картофелечистка</t>
  </si>
  <si>
    <t>Матеріал: Нержавіюча сталь
Номінальна напруга: 380 В
Номінальна споживана потужність: 750.0 (Вт)
Колір корпусу: Металік
Габаритні розміри:
Довжина 650.0 (мм)
Ширина 450.0 (мм)
Висота 1000.0 (мм)
Вага 47.0 (кг)</t>
  </si>
  <si>
    <t>Продуктивність нарізки, кг / год: 350
Продуктивність протирання, кг / год: 600
Кількість дисків нарізки, шт: 9
Кількість дисків протирання, шт: 2
Габарити (д х ш х в), мм: 490/300/720
Робоча напруга, В / Гц / Фази: 380/50/3
Потужність, кВт: 1
Кількість швидкостей: 1
Швидкість обертання, об / хв: 475
Комплектація: 9 дисків нарізки, 2 диска для протирання
Вага, кг: 33</t>
  </si>
  <si>
    <t>Ємність бака, л: 6
Витрати води, л/цикл: 2.8
Дозатор миючого засобу: дозатор ополіскуючого засобу
Кількість касет/година: 30/45
Максимальний діаметр тарілок, мм: 325
Розміри касет, мм: 500х500
Тип: фронтальна
Тривалість циклу мийки, сек: 120/180
Тип управління: електромеханічна
Комплектація: 2 касети и 1 контейнер-вставка для столових приборів
Продуктивність: 720
Потужність, кВт: 3.6
Напруга, В: 220
Матеріал корпусу: нержавіючп сталь
Габарити:
Ширина, мм: 580
Глибина, мм: 600
Висота, мм: 830
Вага, кг: 59</t>
  </si>
  <si>
    <t>Проект Громадського бюджету</t>
  </si>
  <si>
    <t>Тістоміс</t>
  </si>
  <si>
    <t>Кількість швидкостей, шт. 2
Максимальна швидкість обертання, об / хв. 250
Обсяг діжі, л. 20
Разове завантаження, кг. 14
Тип діжі незнімна
Тип місильного органу спіральний
Тип робочого механізму стаціонарний
Матеріал виготовлення діжі нерж. сталь
Матеріал виготовлення корпусу сталь
Потужність, кВт. 0,75
Напруга в мережі, В. 380
Габарити без упаковки (ШхГхВ), см. 35х65х79
Вага без упаковки, кг. 117
Гарантійний термін, міс. 12</t>
  </si>
  <si>
    <t>RAUDER LT-20-3F</t>
  </si>
  <si>
    <t>Шафа кондитерська</t>
  </si>
  <si>
    <t>Frosty RT235L</t>
  </si>
  <si>
    <t>скло з 4-х сторін, три полки
температура 0 ° / + 12 ° C
обсяг 235 л, LED підсвітка, колеса
корпус - чорний пластик
потужність: 0,25 кВт / 220В
Габарити: 515х485х1690 мм</t>
  </si>
  <si>
    <t>"Обладнання, меблі, Ігрові елементи для школи №11, школи №228, НВК №209 Сузір'я, ДНЗ №474 та ДНЗ №192 "</t>
  </si>
  <si>
    <t>Сковорода електрична ТОРГМАШ СЕС - 025/2</t>
  </si>
  <si>
    <t>Машина для переробки овочів МПО -1-01</t>
  </si>
  <si>
    <t>Посудомийна машина APACH AF 500 DD</t>
  </si>
  <si>
    <t>Картофелечистка ТОРГМАШ МОК 300М</t>
  </si>
  <si>
    <t>Тістоміс RAUDER LT-20-3F</t>
  </si>
  <si>
    <t>Шафа кондитерська Frosty RT235L</t>
  </si>
  <si>
    <t>КОШТОРИС</t>
  </si>
  <si>
    <t>Школа №11</t>
  </si>
  <si>
    <t>"Освітній коворкінг 228 школа"</t>
  </si>
  <si>
    <t>Товари (роботи, услуги)</t>
  </si>
  <si>
    <t>Фото</t>
  </si>
  <si>
    <t>ТЗ</t>
  </si>
  <si>
    <t>Кількість</t>
  </si>
  <si>
    <t>Ціна</t>
  </si>
  <si>
    <t>КОМПЛЕКТ ПУФІВ "ЗАБАВНИЙ ШЕСТИКУТНИК"</t>
  </si>
  <si>
    <t>Матеріал - каркас пуфів виготовлено з екологічно чистої фанери високої якості товщиною не менше 12мм та ХДФ товщиною не менше 3мм;
- м'яка частина з первинного ППУ щільністю не менше 28 кг/м.куб., наповнювач меблевий - синтепон.
Зовнішня оббивка - тканина Жаккард або Рогожка,
Меблева фурнітура високої якості, в тому числі ніжки регульовані з хромованої труби d=50мм, висотою не менше 100мм.
Розмір - шестикутник - 1120х970х450h мм;
- трикутник - 560х485х450h мм;
- квадрат - 560х560х450h мм.
Склад - шестикутник - 1 шт.;
- трикутник - 6 шт.;
- квадрат - 6 шт.;</t>
  </si>
  <si>
    <t>М'ЯКІ МОДУЛІ-4, МОЗАЇКА</t>
  </si>
  <si>
    <t>Матеріал ПВХ без фталатів, первинний еластичний пінополіуретан, нитки (високоміцний поліестер)
Розмір Загальні габарити (LxBxH): 650х650х300 мм
Кожен з елементів 380х380х300 мм
Склад 4 деталі</t>
  </si>
  <si>
    <t>М'ЯКІ ПОДУШКИ - комплект із 15ШТ</t>
  </si>
  <si>
    <t>Матеріал Стійка - фанера вищого гатунку, металева труба; подушки - ПВХ без фталатів, первинний еластичний пінополіуретан.
Розмір Стійка - 500х500х900 мм; подушки - 350х35 мм.</t>
  </si>
  <si>
    <t>СТЕЛАЖ КНИЖКОВИЙ ДЛЯ БІБЛІОТЕКИ ШАХМАТКА</t>
  </si>
  <si>
    <t>Матеріал ДСП 18 мм, коліщатка
Розмір 750х750х1590 мм
Склад Шафа має 4 полиці з кожної з 4-х сторін. Загальна кількість полиць: 16.</t>
  </si>
  <si>
    <t>ШАФА ДЛЯ ЗБЕРІГАННЯ РЕЧЕЙ УЧНЯ</t>
  </si>
  <si>
    <t>Матеріал Ламінована плита ДСП товщиною 18 мм кольорова класу екологічної безпеки не менш Е-1, канти оздоблені крайкою пластиковою ПВХ товщиною не менш 0,6 мм.
Розмір Габаритні 700х400х1290 мм
Склад Шафа для речей 6 секцій Задня стінка ламінована ДВП білого кольору. Врізні пластикові ручки.</t>
  </si>
  <si>
    <t>ШАФА ROOD</t>
  </si>
  <si>
    <t>Матеріал ДСП 18 мм, кромка ПВХ 0,5 мм
Розмір 1200х400х2050 мм</t>
  </si>
  <si>
    <t>ШАФА ВЕЛИКА РОЗПАШНА</t>
  </si>
  <si>
    <t>Матеріал ДСП 18 мм, кромка ПВХ 0,5 мм
Розмір 10 пластикових контейнерів для дидактичних матеріалів (8 шт - 420х300х100 мм, 2 шт - 420х300х230 мм). Габаритні розміри: 1000х500х2050 мм.</t>
  </si>
  <si>
    <t>ШАФА MIRACLE</t>
  </si>
  <si>
    <t>Матеріал ДСП 18 мм, кромка ПВХ 0,5 мм
Розмір 800х400х2050 мм
Склад З подвійними дверима, має 1 відділення (з замком) для підвісних папок та полиці в нижній частині</t>
  </si>
  <si>
    <t>ВІШАК КАКТУС УНІВЕРСАЛЬНИЙ НА КОЛІЩАТКАХ</t>
  </si>
  <si>
    <t>Матеріал Фанера, коліщатка, фарба
Розмір Діаметр 570 мм, висота 1265 мм.</t>
  </si>
  <si>
    <t>СВІТЛОВІ КНОПКИ ДЛЯ ГОЛОСУВАННЯ (КОМПЛЕКТ ДЛЯ РОЛЬОВИХ ІГОР І ГРУПОВИХ ЗМАГАНЬ)</t>
  </si>
  <si>
    <t>Розмір 9 см
Набір з чотирьох кнопок</t>
  </si>
  <si>
    <t>Садові шахмати СШ-12. Король 310 мм</t>
  </si>
  <si>
    <t>Матеріал фігур Пластмаса поліетилен
Розміри фігур
Висота короля 310 мм
Висота пішака 160 мм
Діаметр основи короля 120 мм</t>
  </si>
  <si>
    <t>М'які модулі-4, мозаїка</t>
  </si>
  <si>
    <t>М'які подушки - комплект із 15шт</t>
  </si>
  <si>
    <t>Стелаж книжковий для бібліотеки шахматка</t>
  </si>
  <si>
    <t>Шафа для зберігання речей учня</t>
  </si>
  <si>
    <t>Шафа rood</t>
  </si>
  <si>
    <t>Шафа велика розпашна</t>
  </si>
  <si>
    <t>Шафа miracle</t>
  </si>
  <si>
    <t>Вішак кактус універсальний на коліщатках</t>
  </si>
  <si>
    <t>Світлові кнопки для голосування (комплект для рольових ігор і групових змагань)</t>
  </si>
  <si>
    <t>Садові шахмати сш-12. Король 310 мм</t>
  </si>
  <si>
    <t>Комплект пуфів "Забавний шестикутник"</t>
  </si>
  <si>
    <t>Школа №228</t>
  </si>
  <si>
    <t>"Цифрова лабораторія Vernier для кабінету біології НВК №209 "Сузір'я""</t>
  </si>
  <si>
    <t>Цифровий вимірювальний комп'ютерний комлекс (ЦВКК) Vernier Біологія набір вчителя, у складі:</t>
  </si>
  <si>
    <t>Vernier</t>
  </si>
  <si>
    <t>1.1</t>
  </si>
  <si>
    <t>Реєстратор даних LabQuest2 з екраном</t>
  </si>
  <si>
    <t>1.2</t>
  </si>
  <si>
    <t xml:space="preserve">Програмне забезпечення для комп'ютерів та смартфонів </t>
  </si>
  <si>
    <t>1.3</t>
  </si>
  <si>
    <t>Датчик поверхневої температури</t>
  </si>
  <si>
    <t>1.4</t>
  </si>
  <si>
    <t xml:space="preserve">Датчик температури навколишнього середовища </t>
  </si>
  <si>
    <t>1.5</t>
  </si>
  <si>
    <t>Мікрофонний датчик</t>
  </si>
  <si>
    <t>1.6</t>
  </si>
  <si>
    <t xml:space="preserve">Датчик pH </t>
  </si>
  <si>
    <t>1.7</t>
  </si>
  <si>
    <t>Датчик ЕКГ</t>
  </si>
  <si>
    <t>1.8</t>
  </si>
  <si>
    <t xml:space="preserve">Датчик частоти серцевих скорочень </t>
  </si>
  <si>
    <t>1.9</t>
  </si>
  <si>
    <t>Датчик освітленості</t>
  </si>
  <si>
    <t>1.10</t>
  </si>
  <si>
    <t>Датчик тиску</t>
  </si>
  <si>
    <t>1.11</t>
  </si>
  <si>
    <t>Датчик вуглекислого газу</t>
  </si>
  <si>
    <t>1.12</t>
  </si>
  <si>
    <t>Датчик вологості</t>
  </si>
  <si>
    <t>1.13</t>
  </si>
  <si>
    <t>Датчик дихання</t>
  </si>
  <si>
    <t>1.14</t>
  </si>
  <si>
    <t>Датчик ультрафіолетового випромінювання</t>
  </si>
  <si>
    <t>1.15</t>
  </si>
  <si>
    <t>Датчик артеріального тиску</t>
  </si>
  <si>
    <t>1.16</t>
  </si>
  <si>
    <t>Посібник з практичниими роботами та інструкції українською мовою</t>
  </si>
  <si>
    <t>1.17</t>
  </si>
  <si>
    <t>Камера для дослідів</t>
  </si>
  <si>
    <t>1.18</t>
  </si>
  <si>
    <t>Насадка</t>
  </si>
  <si>
    <t>Інтерактивний комплекс, у складі:</t>
  </si>
  <si>
    <t>2.1</t>
  </si>
  <si>
    <t>Інтерактивна дошка</t>
  </si>
  <si>
    <t xml:space="preserve"> Intboard UT-TBI82I-ST</t>
  </si>
  <si>
    <t>2.2</t>
  </si>
  <si>
    <t xml:space="preserve">Проектор </t>
  </si>
  <si>
    <t>InFocus INV 30</t>
  </si>
  <si>
    <t>2.3</t>
  </si>
  <si>
    <t xml:space="preserve">Ноутбук </t>
  </si>
  <si>
    <t xml:space="preserve"> HP Probook 450 G5</t>
  </si>
  <si>
    <t>2.4</t>
  </si>
  <si>
    <t>Комплект кріплення для проектора та послуги монтажу</t>
  </si>
  <si>
    <t>Інтерактивна дошка Intboard UT-TBI82I-ST</t>
  </si>
  <si>
    <t>Проектор InFocus INV 30</t>
  </si>
  <si>
    <t>Ноутбук HP Probook 450 G5</t>
  </si>
  <si>
    <t>НВК №209 "Сузір'я"</t>
  </si>
  <si>
    <t>"Ігрове обладнання для дитячих майданчиків ДНЗ №474"</t>
  </si>
  <si>
    <t>Паровоз з вагончиком "Мандрівник"</t>
  </si>
  <si>
    <t>А 59</t>
  </si>
  <si>
    <t>Висота - 2100 
Ширина - 1205
Довжина - 7830</t>
  </si>
  <si>
    <t>2</t>
  </si>
  <si>
    <t>Автомобіль з гіркою</t>
  </si>
  <si>
    <t>А 51</t>
  </si>
  <si>
    <t>Висота - 1341
Ширина - 2025
Довжина - 2440</t>
  </si>
  <si>
    <t>3</t>
  </si>
  <si>
    <t>Гойдалка-балансир "Трембіта"</t>
  </si>
  <si>
    <t>К 21</t>
  </si>
  <si>
    <t>Висота - 1264
Ширина - 363
Довжина - 2180</t>
  </si>
  <si>
    <t>4</t>
  </si>
  <si>
    <t>Гойдалка дерев'яана подвійна</t>
  </si>
  <si>
    <t>В 44</t>
  </si>
  <si>
    <t>Висота - 2297
Ширина - 1600
Довжина - 3680</t>
  </si>
  <si>
    <t>5</t>
  </si>
  <si>
    <t>Монтажні роботи</t>
  </si>
  <si>
    <t>Паровоз з вагончиком "Мандрівник" А 59</t>
  </si>
  <si>
    <t>Автомобіль з гіркою А 51</t>
  </si>
  <si>
    <t>Гойдалка-балансир "Трембіта" К 21</t>
  </si>
  <si>
    <t>Гойдалка дерев'яана подвійна В 44</t>
  </si>
  <si>
    <t>ДНЗ №474</t>
  </si>
  <si>
    <t>ДНЗ №192</t>
  </si>
  <si>
    <t>"Ігрове обладнання для дитячого майданчика ДНЗ 192"</t>
  </si>
  <si>
    <t>Технічні вимоги</t>
  </si>
  <si>
    <t>Пісочниця з гіркою</t>
  </si>
  <si>
    <t>Довжина - 3623 мм</t>
  </si>
  <si>
    <t>Ширина - 2500 мм</t>
  </si>
  <si>
    <t>Висота - 2574 мм</t>
  </si>
  <si>
    <t xml:space="preserve">Матеріали: </t>
  </si>
  <si>
    <t>Вага - 229 кг</t>
  </si>
  <si>
    <t>Гірка мала</t>
  </si>
  <si>
    <t>Довжина - 2232 мм</t>
  </si>
  <si>
    <t>Ширина - 563 мм</t>
  </si>
  <si>
    <t>Висота - 1682 мм</t>
  </si>
  <si>
    <t>Вага - 67 кг</t>
  </si>
  <si>
    <t xml:space="preserve">Гойдалка на пружинах </t>
  </si>
  <si>
    <t>Довжина - 2150мм</t>
  </si>
  <si>
    <t>Ширина - 480 мм</t>
  </si>
  <si>
    <t>Висота - 1155 мм</t>
  </si>
  <si>
    <t>Вага - 70 кг</t>
  </si>
  <si>
    <t>Гойдалка-балансир 4-х місна</t>
  </si>
  <si>
    <t>Довжина - 1000 мм</t>
  </si>
  <si>
    <t>Ширина - 1000 мм</t>
  </si>
  <si>
    <t>Висота - 577 мм</t>
  </si>
  <si>
    <t>Вага - 36,5 кг</t>
  </si>
  <si>
    <t>Пісочний столик "Мухомор"</t>
  </si>
  <si>
    <t>Довжина - 1183 мм</t>
  </si>
  <si>
    <t>Ширина - 1138 мм</t>
  </si>
  <si>
    <t>Висота - 535 мм</t>
  </si>
  <si>
    <t>Вага - 39,6 кг</t>
  </si>
  <si>
    <t>Пісочниця мала</t>
  </si>
  <si>
    <t>Довжина - 1450 мм</t>
  </si>
  <si>
    <t>Ширина - 1450 мм</t>
  </si>
  <si>
    <t>Висота - 310 мм</t>
  </si>
  <si>
    <t>Вага - 47 кг</t>
  </si>
  <si>
    <t>Доставка та монтаж обладнання</t>
  </si>
  <si>
    <t>Ціна/од</t>
  </si>
  <si>
    <t>Гойдалка на пружинах</t>
  </si>
  <si>
    <t>*детальніші кошториси по кожному з об'єктів можна переглянути у наступних листах даного документу</t>
  </si>
  <si>
    <t>Цифровий вимірювальний комп'ютерний комлекс (ЦВКК) Vernier Біологія набір вчителя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</si>
</sst>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4"/>
      <color theme="1"/>
      <name val="Times New Roman"/>
      <family val="1"/>
      <charset val="204"/>
    </font>
    <font>
      <sz val="11"/>
      <color theme="1"/>
      <name val="Times New Roman"/>
      <family val="1"/>
      <charset val="204"/>
    </font>
    <font>
      <b/>
      <sz val="14"/>
      <color theme="1"/>
      <name val="Times New Roman"/>
      <family val="1"/>
      <charset val="204"/>
    </font>
    <font>
      <sz val="12"/>
      <color rgb="FF000000"/>
      <name val="Times New Roman"/>
      <family val="1"/>
      <charset val="204"/>
    </font>
    <font>
      <sz val="11"/>
      <color rgb="FF000000"/>
      <name val="Times New Roman"/>
      <family val="1"/>
      <charset val="204"/>
    </font>
    <font>
      <u/>
      <sz val="8.9"/>
      <color theme="10"/>
      <name val="Calibri"/>
      <family val="2"/>
    </font>
    <font>
      <sz val="11"/>
      <name val="Times New Roman"/>
      <family val="1"/>
      <charset val="204"/>
    </font>
    <font>
      <b/>
      <sz val="11"/>
      <color theme="1"/>
      <name val="Times New Roman"/>
      <family val="1"/>
      <charset val="204"/>
    </font>
    <font>
      <b/>
      <sz val="18"/>
      <color theme="1"/>
      <name val="Times New Roman"/>
      <family val="1"/>
      <charset val="204"/>
    </font>
    <font>
      <b/>
      <sz val="11"/>
      <color theme="1"/>
      <name val="Calibri"/>
      <family val="2"/>
      <scheme val="minor"/>
    </font>
    <font>
      <b/>
      <sz val="11"/>
      <color rgb="FF000000"/>
      <name val="Times New Roman"/>
      <family val="1"/>
      <charset val="204"/>
    </font>
    <font>
      <b/>
      <sz val="16"/>
      <color theme="1"/>
      <name val="Times New Roman"/>
      <family val="1"/>
      <charset val="204"/>
    </font>
    <font>
      <sz val="11"/>
      <color rgb="FF22222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BDD7EE"/>
        <bgColor indexed="64"/>
      </patternFill>
    </fill>
    <fill>
      <patternFill patternType="solid">
        <fgColor rgb="FFF8F9FA"/>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22">
    <xf numFmtId="0" fontId="0" fillId="0" borderId="0" xfId="0"/>
    <xf numFmtId="0" fontId="3" fillId="0" borderId="0" xfId="0" applyFont="1"/>
    <xf numFmtId="0" fontId="3" fillId="0" borderId="0" xfId="0" applyFont="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9"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horizontal="center"/>
    </xf>
    <xf numFmtId="0" fontId="3"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ill="1" applyBorder="1"/>
    <xf numFmtId="0" fontId="6" fillId="0" borderId="0" xfId="1" applyFill="1" applyBorder="1" applyAlignment="1" applyProtection="1">
      <alignment horizontal="center" wrapText="1"/>
    </xf>
    <xf numFmtId="0" fontId="4" fillId="0" borderId="0" xfId="0" applyFont="1" applyFill="1" applyBorder="1" applyAlignment="1">
      <alignment horizontal="center" wrapText="1"/>
    </xf>
    <xf numFmtId="0" fontId="0" fillId="0" borderId="0" xfId="0" applyFill="1"/>
    <xf numFmtId="0" fontId="4" fillId="0" borderId="0" xfId="0" applyFont="1" applyFill="1" applyBorder="1" applyAlignment="1">
      <alignment vertical="top" wrapText="1"/>
    </xf>
    <xf numFmtId="0" fontId="2" fillId="0" borderId="2" xfId="0" applyFont="1" applyBorder="1" applyAlignment="1">
      <alignment horizontal="center" wrapText="1"/>
    </xf>
    <xf numFmtId="0" fontId="7"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0"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wrapText="1"/>
    </xf>
    <xf numFmtId="0" fontId="2" fillId="0" borderId="16" xfId="0" applyFont="1" applyBorder="1" applyAlignment="1">
      <alignment horizontal="center" vertical="center" wrapText="1"/>
    </xf>
    <xf numFmtId="0" fontId="2" fillId="0" borderId="10"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3" fillId="0" borderId="0" xfId="0" applyFont="1" applyFill="1" applyAlignment="1">
      <alignment horizontal="center"/>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2"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1" fillId="0" borderId="20"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3" fillId="0" borderId="0" xfId="0" applyFont="1" applyFill="1" applyAlignment="1">
      <alignment horizontal="right"/>
    </xf>
    <xf numFmtId="0" fontId="8" fillId="4" borderId="13" xfId="0" applyFont="1" applyFill="1" applyBorder="1" applyAlignment="1">
      <alignment horizontal="right" vertical="center" wrapText="1"/>
    </xf>
    <xf numFmtId="0" fontId="0" fillId="0" borderId="0" xfId="0" applyAlignment="1">
      <alignment horizontal="right"/>
    </xf>
    <xf numFmtId="0" fontId="9"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9" fillId="0" borderId="0" xfId="0" applyFont="1" applyAlignment="1"/>
    <xf numFmtId="0" fontId="10" fillId="0" borderId="0" xfId="0" applyFont="1"/>
    <xf numFmtId="0" fontId="11" fillId="5" borderId="22" xfId="0" applyFont="1" applyFill="1" applyBorder="1" applyAlignment="1">
      <alignment horizontal="center" vertical="center"/>
    </xf>
    <xf numFmtId="0" fontId="11" fillId="5" borderId="25"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1" fillId="0" borderId="22" xfId="0" applyFont="1" applyBorder="1" applyAlignment="1">
      <alignment horizontal="center" vertical="center"/>
    </xf>
    <xf numFmtId="0" fontId="8" fillId="0" borderId="23" xfId="0" applyFont="1" applyBorder="1" applyAlignment="1">
      <alignment horizontal="center" wrapText="1"/>
    </xf>
    <xf numFmtId="0" fontId="2" fillId="0" borderId="23" xfId="0" applyFont="1" applyBorder="1" applyAlignment="1">
      <alignment horizontal="center" wrapText="1"/>
    </xf>
    <xf numFmtId="1" fontId="2" fillId="0" borderId="22" xfId="0" applyNumberFormat="1" applyFont="1" applyBorder="1" applyAlignment="1">
      <alignment horizontal="center"/>
    </xf>
    <xf numFmtId="2" fontId="8" fillId="0" borderId="22" xfId="0" applyNumberFormat="1" applyFont="1" applyBorder="1" applyAlignment="1">
      <alignment horizontal="center" vertical="center"/>
    </xf>
    <xf numFmtId="0" fontId="12" fillId="2" borderId="2" xfId="0" applyFont="1" applyFill="1" applyBorder="1" applyAlignment="1">
      <alignment horizontal="center"/>
    </xf>
    <xf numFmtId="0" fontId="2" fillId="4" borderId="19" xfId="0" applyFont="1" applyFill="1" applyBorder="1" applyAlignment="1">
      <alignment horizontal="center" vertical="center" wrapText="1"/>
    </xf>
    <xf numFmtId="0" fontId="8" fillId="4" borderId="21" xfId="0" applyFont="1" applyFill="1" applyBorder="1" applyAlignment="1">
      <alignment horizontal="right" vertical="center" wrapText="1"/>
    </xf>
    <xf numFmtId="0" fontId="2" fillId="4" borderId="21" xfId="0" applyFont="1" applyFill="1" applyBorder="1" applyAlignment="1">
      <alignment horizontal="center" vertical="center" wrapText="1"/>
    </xf>
    <xf numFmtId="0" fontId="1" fillId="4" borderId="27" xfId="0"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5" fillId="0" borderId="14" xfId="0" applyFont="1" applyFill="1" applyBorder="1" applyAlignment="1">
      <alignment horizontal="center" vertical="center"/>
    </xf>
    <xf numFmtId="0" fontId="2" fillId="0" borderId="4"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49" fontId="2" fillId="4" borderId="4" xfId="0" applyNumberFormat="1" applyFont="1" applyFill="1" applyBorder="1" applyAlignment="1">
      <alignment horizontal="center" vertical="center" wrapText="1"/>
    </xf>
    <xf numFmtId="0" fontId="5" fillId="4" borderId="1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16" fontId="0" fillId="0" borderId="0" xfId="0" applyNumberFormat="1"/>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wrapText="1"/>
    </xf>
    <xf numFmtId="0" fontId="2" fillId="0" borderId="10" xfId="0" applyFont="1" applyBorder="1" applyAlignment="1">
      <alignment horizontal="center" vertical="center" wrapText="1"/>
    </xf>
    <xf numFmtId="0" fontId="13" fillId="0" borderId="10" xfId="0" applyFont="1" applyBorder="1" applyAlignment="1">
      <alignment horizontal="left" vertical="center" wrapText="1"/>
    </xf>
    <xf numFmtId="49" fontId="2" fillId="0" borderId="7"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 fillId="0" borderId="28"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13" fillId="0" borderId="18" xfId="0" applyFont="1" applyBorder="1" applyAlignment="1">
      <alignment horizontal="left" vertical="center" wrapText="1"/>
    </xf>
    <xf numFmtId="0" fontId="1" fillId="0" borderId="29" xfId="0" applyFont="1" applyFill="1" applyBorder="1" applyAlignment="1">
      <alignment horizontal="center" vertical="center" wrapText="1"/>
    </xf>
    <xf numFmtId="0" fontId="2" fillId="0" borderId="5" xfId="0" applyFont="1" applyBorder="1" applyAlignment="1">
      <alignment horizontal="center" wrapText="1"/>
    </xf>
    <xf numFmtId="0" fontId="13" fillId="0" borderId="5" xfId="0" applyFont="1" applyBorder="1" applyAlignment="1">
      <alignment horizontal="left" wrapText="1"/>
    </xf>
    <xf numFmtId="0" fontId="1" fillId="0" borderId="30" xfId="0" applyFont="1" applyBorder="1" applyAlignment="1">
      <alignment horizontal="center" vertical="center" wrapText="1"/>
    </xf>
    <xf numFmtId="0" fontId="2" fillId="0" borderId="0" xfId="0" applyFont="1" applyAlignment="1">
      <alignment horizontal="left" wrapText="1"/>
    </xf>
    <xf numFmtId="0" fontId="13" fillId="0" borderId="0" xfId="0" applyFont="1" applyAlignment="1">
      <alignment horizontal="left" wrapText="1"/>
    </xf>
    <xf numFmtId="0" fontId="2" fillId="6" borderId="0" xfId="0" applyFont="1" applyFill="1" applyAlignment="1">
      <alignment horizontal="left" wrapText="1"/>
    </xf>
    <xf numFmtId="0" fontId="13" fillId="6" borderId="0" xfId="0" applyFont="1" applyFill="1" applyAlignment="1">
      <alignment horizontal="left" wrapText="1"/>
    </xf>
    <xf numFmtId="0" fontId="11" fillId="5" borderId="24" xfId="0" applyFont="1" applyFill="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2" fontId="2" fillId="0" borderId="22" xfId="0" applyNumberFormat="1" applyFont="1" applyBorder="1" applyAlignment="1">
      <alignment horizontal="center"/>
    </xf>
    <xf numFmtId="0" fontId="12" fillId="2" borderId="22" xfId="0" applyFont="1" applyFill="1" applyBorder="1" applyAlignment="1">
      <alignment horizontal="center"/>
    </xf>
    <xf numFmtId="0" fontId="5" fillId="0" borderId="8" xfId="0" applyFont="1" applyBorder="1" applyAlignment="1">
      <alignment horizontal="left" vertical="center" wrapText="1" indent="1"/>
    </xf>
    <xf numFmtId="0" fontId="3" fillId="0" borderId="0" xfId="0" applyFont="1" applyFill="1" applyAlignment="1">
      <alignment horizontal="center" wrapText="1"/>
    </xf>
    <xf numFmtId="0" fontId="3" fillId="0" borderId="0" xfId="0" applyFont="1" applyAlignment="1">
      <alignment horizontal="center"/>
    </xf>
    <xf numFmtId="0" fontId="9" fillId="0" borderId="0" xfId="0" applyFont="1" applyAlignment="1">
      <alignment horizont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xf>
    <xf numFmtId="0" fontId="11" fillId="0" borderId="3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 Id="rId6" Type="http://schemas.openxmlformats.org/officeDocument/2006/relationships/image" Target="../media/image17.jpeg"/><Relationship Id="rId5" Type="http://schemas.openxmlformats.org/officeDocument/2006/relationships/image" Target="../media/image16.jpeg"/><Relationship Id="rId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3</xdr:col>
      <xdr:colOff>294155</xdr:colOff>
      <xdr:row>7</xdr:row>
      <xdr:rowOff>840441</xdr:rowOff>
    </xdr:from>
    <xdr:to>
      <xdr:col>3</xdr:col>
      <xdr:colOff>1913405</xdr:colOff>
      <xdr:row>7</xdr:row>
      <xdr:rowOff>2459691</xdr:rowOff>
    </xdr:to>
    <xdr:pic>
      <xdr:nvPicPr>
        <xdr:cNvPr id="2" name="Рисунок 1" descr="https://factor-r.com.ua/image/cache/c6004f68db223aeff92a8dde09195db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3755" y="2745441"/>
          <a:ext cx="1619250" cy="1619250"/>
        </a:xfrm>
        <a:prstGeom prst="rect">
          <a:avLst/>
        </a:prstGeom>
        <a:noFill/>
        <a:ln>
          <a:noFill/>
        </a:ln>
      </xdr:spPr>
    </xdr:pic>
    <xdr:clientData/>
  </xdr:twoCellAnchor>
  <xdr:twoCellAnchor editAs="oneCell">
    <xdr:from>
      <xdr:col>3</xdr:col>
      <xdr:colOff>280147</xdr:colOff>
      <xdr:row>8</xdr:row>
      <xdr:rowOff>112059</xdr:rowOff>
    </xdr:from>
    <xdr:to>
      <xdr:col>3</xdr:col>
      <xdr:colOff>1832722</xdr:colOff>
      <xdr:row>8</xdr:row>
      <xdr:rowOff>1664634</xdr:rowOff>
    </xdr:to>
    <xdr:pic>
      <xdr:nvPicPr>
        <xdr:cNvPr id="3" name="Рисунок 2" descr="https://factor-r.com.ua/image/cache/a0996d3637ba4336f702749fb6db5a3f.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9747" y="5484159"/>
          <a:ext cx="1552575" cy="1552575"/>
        </a:xfrm>
        <a:prstGeom prst="rect">
          <a:avLst/>
        </a:prstGeom>
        <a:noFill/>
        <a:ln>
          <a:noFill/>
        </a:ln>
      </xdr:spPr>
    </xdr:pic>
    <xdr:clientData/>
  </xdr:twoCellAnchor>
  <xdr:twoCellAnchor editAs="oneCell">
    <xdr:from>
      <xdr:col>3</xdr:col>
      <xdr:colOff>154080</xdr:colOff>
      <xdr:row>9</xdr:row>
      <xdr:rowOff>126066</xdr:rowOff>
    </xdr:from>
    <xdr:to>
      <xdr:col>3</xdr:col>
      <xdr:colOff>1925730</xdr:colOff>
      <xdr:row>9</xdr:row>
      <xdr:rowOff>1897716</xdr:rowOff>
    </xdr:to>
    <xdr:pic>
      <xdr:nvPicPr>
        <xdr:cNvPr id="4" name="Рисунок 3" descr="https://factor-r.com.ua/image/cache/923c1b1ae46d750a8233a688b8e80a39.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3680" y="7241241"/>
          <a:ext cx="1771650" cy="1771650"/>
        </a:xfrm>
        <a:prstGeom prst="rect">
          <a:avLst/>
        </a:prstGeom>
        <a:noFill/>
        <a:ln>
          <a:noFill/>
        </a:ln>
      </xdr:spPr>
    </xdr:pic>
    <xdr:clientData/>
  </xdr:twoCellAnchor>
  <xdr:twoCellAnchor editAs="oneCell">
    <xdr:from>
      <xdr:col>3</xdr:col>
      <xdr:colOff>518272</xdr:colOff>
      <xdr:row>10</xdr:row>
      <xdr:rowOff>322169</xdr:rowOff>
    </xdr:from>
    <xdr:to>
      <xdr:col>3</xdr:col>
      <xdr:colOff>1737472</xdr:colOff>
      <xdr:row>10</xdr:row>
      <xdr:rowOff>1541369</xdr:rowOff>
    </xdr:to>
    <xdr:pic>
      <xdr:nvPicPr>
        <xdr:cNvPr id="5" name="Рисунок 4" descr="https://factor-r.com.ua/image/cache/6b703ea77a4a83d5df18b2c3cc22ecbd.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37872" y="9409019"/>
          <a:ext cx="1219200" cy="1219200"/>
        </a:xfrm>
        <a:prstGeom prst="rect">
          <a:avLst/>
        </a:prstGeom>
        <a:noFill/>
        <a:ln>
          <a:noFill/>
        </a:ln>
      </xdr:spPr>
    </xdr:pic>
    <xdr:clientData/>
  </xdr:twoCellAnchor>
  <xdr:twoCellAnchor editAs="oneCell">
    <xdr:from>
      <xdr:col>3</xdr:col>
      <xdr:colOff>252133</xdr:colOff>
      <xdr:row>11</xdr:row>
      <xdr:rowOff>140074</xdr:rowOff>
    </xdr:from>
    <xdr:to>
      <xdr:col>3</xdr:col>
      <xdr:colOff>1919007</xdr:colOff>
      <xdr:row>11</xdr:row>
      <xdr:rowOff>1722904</xdr:rowOff>
    </xdr:to>
    <xdr:pic>
      <xdr:nvPicPr>
        <xdr:cNvPr id="6" name="Рисунок 5" descr="https://factor-r.com.ua/image/cache/22581366851873c11bdbfea15a35c57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71733" y="11036674"/>
          <a:ext cx="1666874" cy="1582830"/>
        </a:xfrm>
        <a:prstGeom prst="rect">
          <a:avLst/>
        </a:prstGeom>
        <a:noFill/>
        <a:ln>
          <a:noFill/>
        </a:ln>
      </xdr:spPr>
    </xdr:pic>
    <xdr:clientData/>
  </xdr:twoCellAnchor>
  <xdr:twoCellAnchor editAs="oneCell">
    <xdr:from>
      <xdr:col>3</xdr:col>
      <xdr:colOff>434228</xdr:colOff>
      <xdr:row>12</xdr:row>
      <xdr:rowOff>140073</xdr:rowOff>
    </xdr:from>
    <xdr:to>
      <xdr:col>3</xdr:col>
      <xdr:colOff>1796303</xdr:colOff>
      <xdr:row>12</xdr:row>
      <xdr:rowOff>1502148</xdr:rowOff>
    </xdr:to>
    <xdr:pic>
      <xdr:nvPicPr>
        <xdr:cNvPr id="7" name="Рисунок 6" descr="https://factor-r.com.ua/image/cache/b4307def95aed414217a47f8dcab0675.jp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53828" y="12894048"/>
          <a:ext cx="1362075" cy="1362075"/>
        </a:xfrm>
        <a:prstGeom prst="rect">
          <a:avLst/>
        </a:prstGeom>
        <a:noFill/>
        <a:ln>
          <a:noFill/>
        </a:ln>
      </xdr:spPr>
    </xdr:pic>
    <xdr:clientData/>
  </xdr:twoCellAnchor>
  <xdr:twoCellAnchor editAs="oneCell">
    <xdr:from>
      <xdr:col>3</xdr:col>
      <xdr:colOff>224118</xdr:colOff>
      <xdr:row>13</xdr:row>
      <xdr:rowOff>196103</xdr:rowOff>
    </xdr:from>
    <xdr:to>
      <xdr:col>3</xdr:col>
      <xdr:colOff>1933014</xdr:colOff>
      <xdr:row>13</xdr:row>
      <xdr:rowOff>1666875</xdr:rowOff>
    </xdr:to>
    <xdr:pic>
      <xdr:nvPicPr>
        <xdr:cNvPr id="8" name="Рисунок 7" descr="https://factor-r.com.ua/image/cache/8d2152fe49a1f141bd7389007efd3f52.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43718" y="14569328"/>
          <a:ext cx="1708896" cy="1470772"/>
        </a:xfrm>
        <a:prstGeom prst="rect">
          <a:avLst/>
        </a:prstGeom>
        <a:noFill/>
        <a:ln>
          <a:noFill/>
        </a:ln>
      </xdr:spPr>
    </xdr:pic>
    <xdr:clientData/>
  </xdr:twoCellAnchor>
  <xdr:twoCellAnchor editAs="oneCell">
    <xdr:from>
      <xdr:col>3</xdr:col>
      <xdr:colOff>238126</xdr:colOff>
      <xdr:row>14</xdr:row>
      <xdr:rowOff>98612</xdr:rowOff>
    </xdr:from>
    <xdr:to>
      <xdr:col>3</xdr:col>
      <xdr:colOff>1947022</xdr:colOff>
      <xdr:row>14</xdr:row>
      <xdr:rowOff>1807508</xdr:rowOff>
    </xdr:to>
    <xdr:pic>
      <xdr:nvPicPr>
        <xdr:cNvPr id="9" name="Рисунок 8" descr="https://factor-r.com.ua/image/cache/2a54c1193efe1fec7fbcf315050f3ad7.jp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657726" y="16205387"/>
          <a:ext cx="1708896" cy="1708896"/>
        </a:xfrm>
        <a:prstGeom prst="rect">
          <a:avLst/>
        </a:prstGeom>
        <a:noFill/>
        <a:ln>
          <a:noFill/>
        </a:ln>
      </xdr:spPr>
    </xdr:pic>
    <xdr:clientData/>
  </xdr:twoCellAnchor>
  <xdr:twoCellAnchor editAs="oneCell">
    <xdr:from>
      <xdr:col>3</xdr:col>
      <xdr:colOff>210110</xdr:colOff>
      <xdr:row>15</xdr:row>
      <xdr:rowOff>126066</xdr:rowOff>
    </xdr:from>
    <xdr:to>
      <xdr:col>3</xdr:col>
      <xdr:colOff>1848410</xdr:colOff>
      <xdr:row>15</xdr:row>
      <xdr:rowOff>1764366</xdr:rowOff>
    </xdr:to>
    <xdr:pic>
      <xdr:nvPicPr>
        <xdr:cNvPr id="10" name="Рисунок 9" descr="https://factor-r.com.ua/image/cache/4f903c9c5bd5fce4d1207912e8a09bb5.jp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29710" y="18061641"/>
          <a:ext cx="1638300" cy="1638300"/>
        </a:xfrm>
        <a:prstGeom prst="rect">
          <a:avLst/>
        </a:prstGeom>
        <a:noFill/>
        <a:ln>
          <a:noFill/>
        </a:ln>
      </xdr:spPr>
    </xdr:pic>
    <xdr:clientData/>
  </xdr:twoCellAnchor>
  <xdr:twoCellAnchor editAs="oneCell">
    <xdr:from>
      <xdr:col>3</xdr:col>
      <xdr:colOff>336175</xdr:colOff>
      <xdr:row>16</xdr:row>
      <xdr:rowOff>14007</xdr:rowOff>
    </xdr:from>
    <xdr:to>
      <xdr:col>3</xdr:col>
      <xdr:colOff>1750358</xdr:colOff>
      <xdr:row>16</xdr:row>
      <xdr:rowOff>1498226</xdr:rowOff>
    </xdr:to>
    <xdr:pic>
      <xdr:nvPicPr>
        <xdr:cNvPr id="11" name="Рисунок 10" descr="https://factor-r.com.ua/image/cache/dd63ed8d6af4e5b00dbf75e3b1129a9a.jpg"/>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755775" y="19816482"/>
          <a:ext cx="1414183" cy="1484219"/>
        </a:xfrm>
        <a:prstGeom prst="rect">
          <a:avLst/>
        </a:prstGeom>
        <a:noFill/>
        <a:ln>
          <a:noFill/>
        </a:ln>
      </xdr:spPr>
    </xdr:pic>
    <xdr:clientData/>
  </xdr:twoCellAnchor>
  <xdr:twoCellAnchor editAs="oneCell">
    <xdr:from>
      <xdr:col>3</xdr:col>
      <xdr:colOff>392206</xdr:colOff>
      <xdr:row>17</xdr:row>
      <xdr:rowOff>70038</xdr:rowOff>
    </xdr:from>
    <xdr:to>
      <xdr:col>3</xdr:col>
      <xdr:colOff>1736911</xdr:colOff>
      <xdr:row>17</xdr:row>
      <xdr:rowOff>1414743</xdr:rowOff>
    </xdr:to>
    <xdr:pic>
      <xdr:nvPicPr>
        <xdr:cNvPr id="12" name="Рисунок 11" descr="Садові шахмати СШ-12. Король 310 мм"/>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11806" y="21463188"/>
          <a:ext cx="1344705" cy="1344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266139</xdr:colOff>
      <xdr:row>7</xdr:row>
      <xdr:rowOff>154083</xdr:rowOff>
    </xdr:from>
    <xdr:to>
      <xdr:col>3</xdr:col>
      <xdr:colOff>1722904</xdr:colOff>
      <xdr:row>11</xdr:row>
      <xdr:rowOff>266142</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5739" y="2059083"/>
          <a:ext cx="1456765" cy="1483659"/>
        </a:xfrm>
        <a:prstGeom prst="rect">
          <a:avLst/>
        </a:prstGeom>
      </xdr:spPr>
    </xdr:pic>
    <xdr:clientData/>
  </xdr:twoCellAnchor>
  <xdr:twoCellAnchor editAs="oneCell">
    <xdr:from>
      <xdr:col>3</xdr:col>
      <xdr:colOff>252131</xdr:colOff>
      <xdr:row>32</xdr:row>
      <xdr:rowOff>140071</xdr:rowOff>
    </xdr:from>
    <xdr:to>
      <xdr:col>3</xdr:col>
      <xdr:colOff>1834963</xdr:colOff>
      <xdr:row>35</xdr:row>
      <xdr:rowOff>336175</xdr:rowOff>
    </xdr:to>
    <xdr:pic>
      <xdr:nvPicPr>
        <xdr:cNvPr id="3"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1731" y="13027396"/>
          <a:ext cx="1582832" cy="1596279"/>
        </a:xfrm>
        <a:prstGeom prst="rect">
          <a:avLst/>
        </a:prstGeom>
      </xdr:spPr>
    </xdr:pic>
    <xdr:clientData/>
  </xdr:twoCellAnchor>
  <xdr:twoCellAnchor editAs="oneCell">
    <xdr:from>
      <xdr:col>3</xdr:col>
      <xdr:colOff>222437</xdr:colOff>
      <xdr:row>17</xdr:row>
      <xdr:rowOff>140074</xdr:rowOff>
    </xdr:from>
    <xdr:to>
      <xdr:col>3</xdr:col>
      <xdr:colOff>1847289</xdr:colOff>
      <xdr:row>20</xdr:row>
      <xdr:rowOff>378198</xdr:rowOff>
    </xdr:to>
    <xdr:pic>
      <xdr:nvPicPr>
        <xdr:cNvPr id="4" name="Рисунок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2037" y="5950324"/>
          <a:ext cx="1624852" cy="1609724"/>
        </a:xfrm>
        <a:prstGeom prst="rect">
          <a:avLst/>
        </a:prstGeom>
      </xdr:spPr>
    </xdr:pic>
    <xdr:clientData/>
  </xdr:twoCellAnchor>
  <xdr:twoCellAnchor editAs="oneCell">
    <xdr:from>
      <xdr:col>3</xdr:col>
      <xdr:colOff>224114</xdr:colOff>
      <xdr:row>22</xdr:row>
      <xdr:rowOff>308160</xdr:rowOff>
    </xdr:from>
    <xdr:to>
      <xdr:col>3</xdr:col>
      <xdr:colOff>1778931</xdr:colOff>
      <xdr:row>26</xdr:row>
      <xdr:rowOff>14006</xdr:rowOff>
    </xdr:to>
    <xdr:pic>
      <xdr:nvPicPr>
        <xdr:cNvPr id="5" name="Рисунок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714" y="8404410"/>
          <a:ext cx="1554817" cy="1572746"/>
        </a:xfrm>
        <a:prstGeom prst="rect">
          <a:avLst/>
        </a:prstGeom>
      </xdr:spPr>
    </xdr:pic>
    <xdr:clientData/>
  </xdr:twoCellAnchor>
  <xdr:twoCellAnchor editAs="oneCell">
    <xdr:from>
      <xdr:col>3</xdr:col>
      <xdr:colOff>166403</xdr:colOff>
      <xdr:row>12</xdr:row>
      <xdr:rowOff>294149</xdr:rowOff>
    </xdr:from>
    <xdr:to>
      <xdr:col>3</xdr:col>
      <xdr:colOff>1833280</xdr:colOff>
      <xdr:row>16</xdr:row>
      <xdr:rowOff>224114</xdr:rowOff>
    </xdr:to>
    <xdr:pic>
      <xdr:nvPicPr>
        <xdr:cNvPr id="6" name="Рисунок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86003" y="3913649"/>
          <a:ext cx="1666877" cy="1682565"/>
        </a:xfrm>
        <a:prstGeom prst="rect">
          <a:avLst/>
        </a:prstGeom>
      </xdr:spPr>
    </xdr:pic>
    <xdr:clientData/>
  </xdr:twoCellAnchor>
  <xdr:twoCellAnchor editAs="oneCell">
    <xdr:from>
      <xdr:col>3</xdr:col>
      <xdr:colOff>82361</xdr:colOff>
      <xdr:row>27</xdr:row>
      <xdr:rowOff>138391</xdr:rowOff>
    </xdr:from>
    <xdr:to>
      <xdr:col>3</xdr:col>
      <xdr:colOff>1806948</xdr:colOff>
      <xdr:row>30</xdr:row>
      <xdr:rowOff>392206</xdr:rowOff>
    </xdr:to>
    <xdr:pic>
      <xdr:nvPicPr>
        <xdr:cNvPr id="7" name="Рисунок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1961" y="10568266"/>
          <a:ext cx="1724587" cy="171114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9"/>
  <sheetViews>
    <sheetView tabSelected="1" topLeftCell="A16" zoomScale="70" zoomScaleNormal="70" workbookViewId="0">
      <selection activeCell="F47" sqref="F47"/>
    </sheetView>
  </sheetViews>
  <sheetFormatPr defaultRowHeight="15" x14ac:dyDescent="0.25"/>
  <cols>
    <col min="2" max="2" width="4.7109375" customWidth="1"/>
    <col min="3" max="3" width="48.85546875" customWidth="1"/>
    <col min="4" max="4" width="10.5703125" customWidth="1"/>
    <col min="5" max="5" width="8.85546875" customWidth="1"/>
    <col min="6" max="6" width="14.85546875" customWidth="1"/>
    <col min="7" max="7" width="12.5703125" customWidth="1"/>
    <col min="8" max="8" width="13.42578125" customWidth="1"/>
  </cols>
  <sheetData>
    <row r="1" spans="2:8" x14ac:dyDescent="0.25">
      <c r="H1" s="15"/>
    </row>
    <row r="2" spans="2:8" ht="18.75" x14ac:dyDescent="0.3">
      <c r="D2" s="44" t="s">
        <v>22</v>
      </c>
      <c r="H2" s="16"/>
    </row>
    <row r="3" spans="2:8" ht="39" customHeight="1" x14ac:dyDescent="0.3">
      <c r="B3" s="112" t="s">
        <v>29</v>
      </c>
      <c r="C3" s="112"/>
      <c r="D3" s="112"/>
      <c r="E3" s="112"/>
      <c r="F3" s="112"/>
      <c r="H3" s="17"/>
    </row>
    <row r="4" spans="2:8" ht="18.75" x14ac:dyDescent="0.3">
      <c r="D4" s="2"/>
      <c r="H4" s="17"/>
    </row>
    <row r="5" spans="2:8" ht="15.75" customHeight="1" x14ac:dyDescent="0.3">
      <c r="B5" s="113" t="s">
        <v>36</v>
      </c>
      <c r="C5" s="113"/>
      <c r="D5" s="113"/>
      <c r="E5" s="113"/>
      <c r="F5" s="113"/>
      <c r="H5" s="17"/>
    </row>
    <row r="6" spans="2:8" ht="16.5" thickBot="1" x14ac:dyDescent="0.3">
      <c r="H6" s="17"/>
    </row>
    <row r="7" spans="2:8" ht="30.75" thickBot="1" x14ac:dyDescent="0.3">
      <c r="B7" s="11" t="s">
        <v>1</v>
      </c>
      <c r="C7" s="12" t="s">
        <v>2</v>
      </c>
      <c r="D7" s="13" t="s">
        <v>7</v>
      </c>
      <c r="E7" s="13" t="s">
        <v>8</v>
      </c>
      <c r="F7" s="14" t="s">
        <v>3</v>
      </c>
      <c r="G7" s="17"/>
    </row>
    <row r="8" spans="2:8" ht="18.75" x14ac:dyDescent="0.25">
      <c r="B8" s="42"/>
      <c r="C8" s="45" t="s">
        <v>37</v>
      </c>
      <c r="D8" s="40"/>
      <c r="E8" s="40"/>
      <c r="F8" s="43"/>
      <c r="G8" s="17"/>
    </row>
    <row r="9" spans="2:8" ht="18.75" x14ac:dyDescent="0.25">
      <c r="B9" s="36">
        <v>1</v>
      </c>
      <c r="C9" s="37" t="s">
        <v>30</v>
      </c>
      <c r="D9" s="38">
        <v>1</v>
      </c>
      <c r="E9" s="36">
        <v>36000</v>
      </c>
      <c r="F9" s="39">
        <f>D9*E9</f>
        <v>36000</v>
      </c>
      <c r="G9" s="17"/>
    </row>
    <row r="10" spans="2:8" ht="18.75" x14ac:dyDescent="0.25">
      <c r="B10" s="4">
        <v>2</v>
      </c>
      <c r="C10" s="34" t="s">
        <v>31</v>
      </c>
      <c r="D10" s="26">
        <v>1</v>
      </c>
      <c r="E10" s="4">
        <v>25000</v>
      </c>
      <c r="F10" s="6">
        <f t="shared" ref="F10:F44" si="0">D10*E10</f>
        <v>25000</v>
      </c>
      <c r="G10" s="17"/>
    </row>
    <row r="11" spans="2:8" ht="18.75" x14ac:dyDescent="0.25">
      <c r="B11" s="4">
        <v>3</v>
      </c>
      <c r="C11" s="35" t="s">
        <v>32</v>
      </c>
      <c r="D11" s="26">
        <v>1</v>
      </c>
      <c r="E11" s="4">
        <v>40000</v>
      </c>
      <c r="F11" s="6">
        <f t="shared" si="0"/>
        <v>40000</v>
      </c>
      <c r="G11" s="17"/>
    </row>
    <row r="12" spans="2:8" ht="18.75" x14ac:dyDescent="0.25">
      <c r="B12" s="4">
        <v>5</v>
      </c>
      <c r="C12" s="35" t="s">
        <v>33</v>
      </c>
      <c r="D12" s="23">
        <v>1</v>
      </c>
      <c r="E12" s="22">
        <v>19000</v>
      </c>
      <c r="F12" s="6">
        <f t="shared" si="0"/>
        <v>19000</v>
      </c>
      <c r="G12" s="17"/>
    </row>
    <row r="13" spans="2:8" ht="18.75" x14ac:dyDescent="0.25">
      <c r="B13" s="4">
        <v>6</v>
      </c>
      <c r="C13" s="21" t="s">
        <v>34</v>
      </c>
      <c r="D13" s="23">
        <v>1</v>
      </c>
      <c r="E13" s="22">
        <v>25000</v>
      </c>
      <c r="F13" s="6">
        <f t="shared" si="0"/>
        <v>25000</v>
      </c>
      <c r="G13" s="17"/>
    </row>
    <row r="14" spans="2:8" ht="18.75" x14ac:dyDescent="0.25">
      <c r="B14" s="4">
        <v>7</v>
      </c>
      <c r="C14" s="21" t="s">
        <v>35</v>
      </c>
      <c r="D14" s="26">
        <v>1</v>
      </c>
      <c r="E14" s="4">
        <v>22000</v>
      </c>
      <c r="F14" s="6">
        <f t="shared" si="0"/>
        <v>22000</v>
      </c>
      <c r="G14" s="17"/>
    </row>
    <row r="15" spans="2:8" ht="18.75" x14ac:dyDescent="0.25">
      <c r="B15" s="66"/>
      <c r="C15" s="67" t="s">
        <v>77</v>
      </c>
      <c r="D15" s="68"/>
      <c r="E15" s="68"/>
      <c r="F15" s="69"/>
      <c r="G15" s="17"/>
    </row>
    <row r="16" spans="2:8" ht="18.75" x14ac:dyDescent="0.25">
      <c r="B16" s="4">
        <v>8</v>
      </c>
      <c r="C16" s="21" t="s">
        <v>76</v>
      </c>
      <c r="D16" s="23">
        <v>3</v>
      </c>
      <c r="E16" s="22">
        <v>28800</v>
      </c>
      <c r="F16" s="6">
        <f t="shared" si="0"/>
        <v>86400</v>
      </c>
      <c r="G16" s="17"/>
    </row>
    <row r="17" spans="2:7" ht="18.75" x14ac:dyDescent="0.25">
      <c r="B17" s="4">
        <v>9</v>
      </c>
      <c r="C17" s="21" t="s">
        <v>66</v>
      </c>
      <c r="D17" s="23">
        <v>2</v>
      </c>
      <c r="E17" s="22">
        <v>4284</v>
      </c>
      <c r="F17" s="6">
        <f t="shared" si="0"/>
        <v>8568</v>
      </c>
      <c r="G17" s="17"/>
    </row>
    <row r="18" spans="2:7" ht="18.75" x14ac:dyDescent="0.25">
      <c r="B18" s="4">
        <v>10</v>
      </c>
      <c r="C18" s="21" t="s">
        <v>67</v>
      </c>
      <c r="D18" s="23">
        <v>2</v>
      </c>
      <c r="E18" s="22">
        <v>4980</v>
      </c>
      <c r="F18" s="6">
        <f t="shared" si="0"/>
        <v>9960</v>
      </c>
      <c r="G18" s="17"/>
    </row>
    <row r="19" spans="2:7" ht="18.75" x14ac:dyDescent="0.25">
      <c r="B19" s="4">
        <v>11</v>
      </c>
      <c r="C19" s="21" t="s">
        <v>68</v>
      </c>
      <c r="D19" s="23">
        <v>1</v>
      </c>
      <c r="E19" s="22">
        <v>6060</v>
      </c>
      <c r="F19" s="6">
        <f t="shared" si="0"/>
        <v>6060</v>
      </c>
      <c r="G19" s="17"/>
    </row>
    <row r="20" spans="2:7" ht="18.75" x14ac:dyDescent="0.25">
      <c r="B20" s="4">
        <v>12</v>
      </c>
      <c r="C20" s="21" t="s">
        <v>69</v>
      </c>
      <c r="D20" s="23">
        <v>10</v>
      </c>
      <c r="E20" s="22">
        <v>2130</v>
      </c>
      <c r="F20" s="6">
        <f t="shared" si="0"/>
        <v>21300</v>
      </c>
      <c r="G20" s="17"/>
    </row>
    <row r="21" spans="2:7" ht="18.75" x14ac:dyDescent="0.25">
      <c r="B21" s="4">
        <v>13</v>
      </c>
      <c r="C21" s="21" t="s">
        <v>70</v>
      </c>
      <c r="D21" s="23">
        <v>1</v>
      </c>
      <c r="E21" s="22">
        <v>8382</v>
      </c>
      <c r="F21" s="6">
        <f t="shared" si="0"/>
        <v>8382</v>
      </c>
      <c r="G21" s="17"/>
    </row>
    <row r="22" spans="2:7" ht="18.75" x14ac:dyDescent="0.25">
      <c r="B22" s="4">
        <v>14</v>
      </c>
      <c r="C22" s="21" t="s">
        <v>71</v>
      </c>
      <c r="D22" s="23">
        <v>1</v>
      </c>
      <c r="E22" s="22">
        <v>6192</v>
      </c>
      <c r="F22" s="6">
        <f t="shared" si="0"/>
        <v>6192</v>
      </c>
      <c r="G22" s="17"/>
    </row>
    <row r="23" spans="2:7" ht="18.75" x14ac:dyDescent="0.25">
      <c r="B23" s="4">
        <v>15</v>
      </c>
      <c r="C23" s="21" t="s">
        <v>72</v>
      </c>
      <c r="D23" s="23">
        <v>1</v>
      </c>
      <c r="E23" s="22">
        <v>4410</v>
      </c>
      <c r="F23" s="6">
        <f t="shared" si="0"/>
        <v>4410</v>
      </c>
      <c r="G23" s="17"/>
    </row>
    <row r="24" spans="2:7" ht="18.75" x14ac:dyDescent="0.25">
      <c r="B24" s="4">
        <v>16</v>
      </c>
      <c r="C24" s="21" t="s">
        <v>73</v>
      </c>
      <c r="D24" s="23">
        <v>1</v>
      </c>
      <c r="E24" s="22">
        <v>3672</v>
      </c>
      <c r="F24" s="6">
        <f t="shared" si="0"/>
        <v>3672</v>
      </c>
      <c r="G24" s="17"/>
    </row>
    <row r="25" spans="2:7" ht="30" x14ac:dyDescent="0.25">
      <c r="B25" s="4">
        <v>17</v>
      </c>
      <c r="C25" s="21" t="s">
        <v>74</v>
      </c>
      <c r="D25" s="23">
        <v>1</v>
      </c>
      <c r="E25" s="22">
        <v>1380</v>
      </c>
      <c r="F25" s="6">
        <f t="shared" si="0"/>
        <v>1380</v>
      </c>
      <c r="G25" s="17"/>
    </row>
    <row r="26" spans="2:7" ht="18.75" x14ac:dyDescent="0.25">
      <c r="B26" s="4">
        <v>18</v>
      </c>
      <c r="C26" s="21" t="s">
        <v>75</v>
      </c>
      <c r="D26" s="26">
        <v>1</v>
      </c>
      <c r="E26" s="4">
        <v>10500</v>
      </c>
      <c r="F26" s="6">
        <f t="shared" si="0"/>
        <v>10500</v>
      </c>
      <c r="G26" s="17"/>
    </row>
    <row r="27" spans="2:7" ht="18.75" x14ac:dyDescent="0.25">
      <c r="B27" s="66"/>
      <c r="C27" s="67" t="s">
        <v>132</v>
      </c>
      <c r="D27" s="68"/>
      <c r="E27" s="68"/>
      <c r="F27" s="69"/>
      <c r="G27" s="17"/>
    </row>
    <row r="28" spans="2:7" ht="30" x14ac:dyDescent="0.25">
      <c r="B28" s="4">
        <v>19</v>
      </c>
      <c r="C28" s="21" t="s">
        <v>194</v>
      </c>
      <c r="D28" s="23">
        <v>1</v>
      </c>
      <c r="E28" s="22">
        <v>109000</v>
      </c>
      <c r="F28" s="6">
        <f t="shared" si="0"/>
        <v>109000</v>
      </c>
      <c r="G28" s="17"/>
    </row>
    <row r="29" spans="2:7" ht="18.75" x14ac:dyDescent="0.25">
      <c r="B29" s="4">
        <v>20</v>
      </c>
      <c r="C29" s="21" t="s">
        <v>129</v>
      </c>
      <c r="D29" s="23">
        <v>1</v>
      </c>
      <c r="E29" s="22">
        <v>25000</v>
      </c>
      <c r="F29" s="6">
        <f t="shared" si="0"/>
        <v>25000</v>
      </c>
      <c r="G29" s="17"/>
    </row>
    <row r="30" spans="2:7" ht="18.75" x14ac:dyDescent="0.25">
      <c r="B30" s="4">
        <v>21</v>
      </c>
      <c r="C30" s="21" t="s">
        <v>130</v>
      </c>
      <c r="D30" s="23">
        <v>1</v>
      </c>
      <c r="E30" s="22">
        <v>20000</v>
      </c>
      <c r="F30" s="6">
        <f t="shared" si="0"/>
        <v>20000</v>
      </c>
      <c r="G30" s="17"/>
    </row>
    <row r="31" spans="2:7" ht="18.75" x14ac:dyDescent="0.25">
      <c r="B31" s="4">
        <v>22</v>
      </c>
      <c r="C31" s="21" t="s">
        <v>131</v>
      </c>
      <c r="D31" s="26">
        <v>1</v>
      </c>
      <c r="E31" s="4">
        <v>15000</v>
      </c>
      <c r="F31" s="6">
        <f t="shared" si="0"/>
        <v>15000</v>
      </c>
      <c r="G31" s="17"/>
    </row>
    <row r="32" spans="2:7" ht="18.75" x14ac:dyDescent="0.25">
      <c r="B32" s="66"/>
      <c r="C32" s="67" t="s">
        <v>155</v>
      </c>
      <c r="D32" s="68"/>
      <c r="E32" s="68"/>
      <c r="F32" s="69"/>
      <c r="G32" s="17"/>
    </row>
    <row r="33" spans="2:8" ht="18.75" x14ac:dyDescent="0.25">
      <c r="B33" s="4">
        <v>23</v>
      </c>
      <c r="C33" s="21" t="s">
        <v>151</v>
      </c>
      <c r="D33" s="23">
        <v>1</v>
      </c>
      <c r="E33" s="22">
        <v>47000</v>
      </c>
      <c r="F33" s="6">
        <f t="shared" si="0"/>
        <v>47000</v>
      </c>
      <c r="G33" s="17"/>
    </row>
    <row r="34" spans="2:8" ht="18.75" x14ac:dyDescent="0.25">
      <c r="B34" s="4">
        <v>24</v>
      </c>
      <c r="C34" s="21" t="s">
        <v>152</v>
      </c>
      <c r="D34" s="23">
        <v>2</v>
      </c>
      <c r="E34" s="22">
        <v>26500</v>
      </c>
      <c r="F34" s="6">
        <f t="shared" si="0"/>
        <v>53000</v>
      </c>
      <c r="G34" s="17"/>
    </row>
    <row r="35" spans="2:8" ht="18.75" x14ac:dyDescent="0.25">
      <c r="B35" s="4">
        <v>25</v>
      </c>
      <c r="C35" s="21" t="s">
        <v>153</v>
      </c>
      <c r="D35" s="23">
        <v>3</v>
      </c>
      <c r="E35" s="22">
        <v>6780</v>
      </c>
      <c r="F35" s="6">
        <f t="shared" si="0"/>
        <v>20340</v>
      </c>
      <c r="G35" s="17"/>
    </row>
    <row r="36" spans="2:8" ht="18.75" x14ac:dyDescent="0.25">
      <c r="B36" s="4">
        <v>26</v>
      </c>
      <c r="C36" s="21" t="s">
        <v>154</v>
      </c>
      <c r="D36" s="23">
        <v>2</v>
      </c>
      <c r="E36" s="22">
        <v>11200</v>
      </c>
      <c r="F36" s="6">
        <f t="shared" si="0"/>
        <v>22400</v>
      </c>
      <c r="G36" s="17"/>
    </row>
    <row r="37" spans="2:8" ht="18.75" x14ac:dyDescent="0.25">
      <c r="B37" s="4">
        <v>27</v>
      </c>
      <c r="C37" s="21" t="s">
        <v>150</v>
      </c>
      <c r="D37" s="26"/>
      <c r="E37" s="4"/>
      <c r="F37" s="6">
        <f>SUM(F33:F36)*0.2</f>
        <v>28548</v>
      </c>
      <c r="G37" s="17"/>
    </row>
    <row r="38" spans="2:8" ht="18.75" x14ac:dyDescent="0.25">
      <c r="B38" s="66"/>
      <c r="C38" s="67" t="s">
        <v>156</v>
      </c>
      <c r="D38" s="68"/>
      <c r="E38" s="68"/>
      <c r="F38" s="69"/>
      <c r="G38" s="17"/>
    </row>
    <row r="39" spans="2:8" ht="18.75" x14ac:dyDescent="0.25">
      <c r="B39" s="4">
        <v>28</v>
      </c>
      <c r="C39" s="21" t="s">
        <v>159</v>
      </c>
      <c r="D39" s="23">
        <v>2</v>
      </c>
      <c r="E39" s="22">
        <v>25000</v>
      </c>
      <c r="F39" s="6">
        <f t="shared" si="0"/>
        <v>50000</v>
      </c>
      <c r="G39" s="17"/>
    </row>
    <row r="40" spans="2:8" ht="18.75" x14ac:dyDescent="0.25">
      <c r="B40" s="4">
        <v>29</v>
      </c>
      <c r="C40" s="21" t="s">
        <v>165</v>
      </c>
      <c r="D40" s="23">
        <v>2</v>
      </c>
      <c r="E40" s="22">
        <v>10000</v>
      </c>
      <c r="F40" s="6">
        <f t="shared" si="0"/>
        <v>20000</v>
      </c>
      <c r="G40" s="17"/>
    </row>
    <row r="41" spans="2:8" ht="18.75" x14ac:dyDescent="0.25">
      <c r="B41" s="4">
        <v>30</v>
      </c>
      <c r="C41" s="21" t="s">
        <v>192</v>
      </c>
      <c r="D41" s="23">
        <v>2</v>
      </c>
      <c r="E41" s="22">
        <v>10000</v>
      </c>
      <c r="F41" s="6">
        <f t="shared" si="0"/>
        <v>20000</v>
      </c>
      <c r="G41" s="17"/>
    </row>
    <row r="42" spans="2:8" ht="18.75" x14ac:dyDescent="0.25">
      <c r="B42" s="4">
        <v>31</v>
      </c>
      <c r="C42" s="21" t="s">
        <v>175</v>
      </c>
      <c r="D42" s="23">
        <v>4</v>
      </c>
      <c r="E42" s="22">
        <v>5500</v>
      </c>
      <c r="F42" s="6">
        <f t="shared" si="0"/>
        <v>22000</v>
      </c>
      <c r="G42" s="17"/>
    </row>
    <row r="43" spans="2:8" ht="18.75" x14ac:dyDescent="0.25">
      <c r="B43" s="4">
        <v>32</v>
      </c>
      <c r="C43" s="21" t="s">
        <v>180</v>
      </c>
      <c r="D43" s="23">
        <v>2</v>
      </c>
      <c r="E43" s="22">
        <v>7500</v>
      </c>
      <c r="F43" s="6">
        <f t="shared" si="0"/>
        <v>15000</v>
      </c>
      <c r="G43" s="17"/>
    </row>
    <row r="44" spans="2:8" ht="18.75" x14ac:dyDescent="0.25">
      <c r="B44" s="4">
        <v>33</v>
      </c>
      <c r="C44" s="21" t="s">
        <v>185</v>
      </c>
      <c r="D44" s="23">
        <v>2</v>
      </c>
      <c r="E44" s="22">
        <v>4500</v>
      </c>
      <c r="F44" s="6">
        <f t="shared" si="0"/>
        <v>9000</v>
      </c>
      <c r="G44" s="17"/>
    </row>
    <row r="45" spans="2:8" ht="18.75" x14ac:dyDescent="0.25">
      <c r="B45" s="4">
        <v>34</v>
      </c>
      <c r="C45" s="21" t="s">
        <v>190</v>
      </c>
      <c r="D45" s="23"/>
      <c r="E45" s="22"/>
      <c r="F45" s="6">
        <v>32000</v>
      </c>
      <c r="G45" s="17"/>
    </row>
    <row r="46" spans="2:8" ht="45.75" thickBot="1" x14ac:dyDescent="0.3">
      <c r="B46" s="7">
        <v>35</v>
      </c>
      <c r="C46" s="20" t="s">
        <v>0</v>
      </c>
      <c r="D46" s="28"/>
      <c r="E46" s="7"/>
      <c r="F46" s="8">
        <f>SUM(F9:F45)*0.2</f>
        <v>168422.40000000002</v>
      </c>
      <c r="G46" s="17"/>
    </row>
    <row r="47" spans="2:8" ht="19.5" thickBot="1" x14ac:dyDescent="0.3">
      <c r="D47" s="9"/>
      <c r="E47" s="9"/>
      <c r="F47" s="10">
        <f>SUM(F9:F46)</f>
        <v>1010534.4</v>
      </c>
      <c r="G47" s="17"/>
    </row>
    <row r="48" spans="2:8" ht="15.75" x14ac:dyDescent="0.25">
      <c r="D48" s="15"/>
      <c r="H48" s="17"/>
    </row>
    <row r="49" spans="2:8" ht="15.75" x14ac:dyDescent="0.25">
      <c r="B49" t="s">
        <v>193</v>
      </c>
      <c r="D49" s="19"/>
      <c r="H49" s="17"/>
    </row>
    <row r="50" spans="2:8" ht="15.75" x14ac:dyDescent="0.25">
      <c r="D50" s="19"/>
      <c r="H50" s="17"/>
    </row>
    <row r="51" spans="2:8" ht="15.75" x14ac:dyDescent="0.25">
      <c r="D51" s="19"/>
      <c r="H51" s="18"/>
    </row>
    <row r="52" spans="2:8" ht="15.75" x14ac:dyDescent="0.25">
      <c r="D52" s="19"/>
      <c r="H52" s="18"/>
    </row>
    <row r="53" spans="2:8" ht="15.75" x14ac:dyDescent="0.25">
      <c r="D53" s="19"/>
    </row>
    <row r="54" spans="2:8" ht="15.75" x14ac:dyDescent="0.25">
      <c r="D54" s="19"/>
    </row>
    <row r="55" spans="2:8" ht="15.75" x14ac:dyDescent="0.25">
      <c r="D55" s="19"/>
    </row>
    <row r="56" spans="2:8" ht="15.75" x14ac:dyDescent="0.25">
      <c r="D56" s="19"/>
    </row>
    <row r="57" spans="2:8" ht="15.75" x14ac:dyDescent="0.25">
      <c r="D57" s="19"/>
    </row>
    <row r="58" spans="2:8" x14ac:dyDescent="0.25">
      <c r="D58" s="15"/>
    </row>
    <row r="59" spans="2:8" x14ac:dyDescent="0.25">
      <c r="D59" s="15"/>
    </row>
  </sheetData>
  <mergeCells count="2">
    <mergeCell ref="B3:F3"/>
    <mergeCell ref="B5:F5"/>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zoomScale="60" zoomScaleNormal="60" workbookViewId="0">
      <selection activeCell="L11" sqref="L11"/>
    </sheetView>
  </sheetViews>
  <sheetFormatPr defaultRowHeight="15" x14ac:dyDescent="0.25"/>
  <cols>
    <col min="2" max="2" width="4.7109375" customWidth="1"/>
    <col min="3" max="3" width="38.85546875" customWidth="1"/>
    <col min="4" max="4" width="22.7109375" customWidth="1"/>
    <col min="5" max="5" width="56.28515625" customWidth="1"/>
    <col min="6" max="6" width="8.85546875" customWidth="1"/>
    <col min="7" max="7" width="14.85546875" customWidth="1"/>
    <col min="8" max="8" width="12.5703125" customWidth="1"/>
    <col min="9" max="9" width="13.42578125" customWidth="1"/>
  </cols>
  <sheetData>
    <row r="1" spans="2:9" x14ac:dyDescent="0.25">
      <c r="I1" s="15"/>
    </row>
    <row r="2" spans="2:9" ht="18.75" x14ac:dyDescent="0.3">
      <c r="D2" s="32" t="s">
        <v>22</v>
      </c>
      <c r="I2" s="16"/>
    </row>
    <row r="3" spans="2:9" ht="18.75" x14ac:dyDescent="0.3">
      <c r="D3" s="32" t="s">
        <v>9</v>
      </c>
      <c r="E3" s="1"/>
      <c r="I3" s="17"/>
    </row>
    <row r="4" spans="2:9" ht="18.75" x14ac:dyDescent="0.3">
      <c r="D4" s="2"/>
      <c r="E4" s="1"/>
      <c r="I4" s="17"/>
    </row>
    <row r="5" spans="2:9" ht="18.75" x14ac:dyDescent="0.3">
      <c r="D5" s="2" t="s">
        <v>6</v>
      </c>
      <c r="E5" s="1"/>
      <c r="I5" s="17"/>
    </row>
    <row r="6" spans="2:9" ht="16.5" thickBot="1" x14ac:dyDescent="0.3">
      <c r="I6" s="17"/>
    </row>
    <row r="7" spans="2:9" ht="19.5" thickBot="1" x14ac:dyDescent="0.3">
      <c r="B7" s="11" t="s">
        <v>1</v>
      </c>
      <c r="C7" s="12" t="s">
        <v>2</v>
      </c>
      <c r="D7" s="11" t="s">
        <v>4</v>
      </c>
      <c r="E7" s="13" t="s">
        <v>5</v>
      </c>
      <c r="F7" s="13" t="s">
        <v>7</v>
      </c>
      <c r="G7" s="13" t="s">
        <v>8</v>
      </c>
      <c r="H7" s="14" t="s">
        <v>3</v>
      </c>
      <c r="I7" s="17"/>
    </row>
    <row r="8" spans="2:9" ht="105" x14ac:dyDescent="0.25">
      <c r="B8" s="3">
        <v>1</v>
      </c>
      <c r="C8" s="33" t="s">
        <v>10</v>
      </c>
      <c r="D8" s="24" t="s">
        <v>11</v>
      </c>
      <c r="E8" s="29" t="s">
        <v>12</v>
      </c>
      <c r="F8" s="24">
        <v>1</v>
      </c>
      <c r="G8" s="3">
        <v>36000</v>
      </c>
      <c r="H8" s="5">
        <f>F8*G8</f>
        <v>36000</v>
      </c>
      <c r="I8" s="17"/>
    </row>
    <row r="9" spans="2:9" ht="165" x14ac:dyDescent="0.25">
      <c r="B9" s="4">
        <v>2</v>
      </c>
      <c r="C9" s="34" t="s">
        <v>13</v>
      </c>
      <c r="D9" s="25" t="s">
        <v>14</v>
      </c>
      <c r="E9" s="30" t="s">
        <v>20</v>
      </c>
      <c r="F9" s="26">
        <v>1</v>
      </c>
      <c r="G9" s="4">
        <v>25000</v>
      </c>
      <c r="H9" s="6">
        <f t="shared" ref="H9:H13" si="0">F9*G9</f>
        <v>25000</v>
      </c>
      <c r="I9" s="17"/>
    </row>
    <row r="10" spans="2:9" ht="300" x14ac:dyDescent="0.25">
      <c r="B10" s="4">
        <v>3</v>
      </c>
      <c r="C10" s="35" t="s">
        <v>15</v>
      </c>
      <c r="D10" s="26" t="s">
        <v>16</v>
      </c>
      <c r="E10" s="31" t="s">
        <v>21</v>
      </c>
      <c r="F10" s="26">
        <v>1</v>
      </c>
      <c r="G10" s="4">
        <v>40000</v>
      </c>
      <c r="H10" s="6">
        <f t="shared" si="0"/>
        <v>40000</v>
      </c>
      <c r="I10" s="17"/>
    </row>
    <row r="11" spans="2:9" ht="135" x14ac:dyDescent="0.25">
      <c r="B11" s="4">
        <v>5</v>
      </c>
      <c r="C11" s="35" t="s">
        <v>18</v>
      </c>
      <c r="D11" s="26" t="s">
        <v>17</v>
      </c>
      <c r="E11" s="31" t="s">
        <v>19</v>
      </c>
      <c r="F11" s="23">
        <v>1</v>
      </c>
      <c r="G11" s="22">
        <v>19000</v>
      </c>
      <c r="H11" s="6">
        <f t="shared" si="0"/>
        <v>19000</v>
      </c>
      <c r="I11" s="17"/>
    </row>
    <row r="12" spans="2:9" ht="210" x14ac:dyDescent="0.25">
      <c r="B12" s="4">
        <v>6</v>
      </c>
      <c r="C12" s="21" t="s">
        <v>23</v>
      </c>
      <c r="D12" s="26" t="s">
        <v>25</v>
      </c>
      <c r="E12" s="31" t="s">
        <v>24</v>
      </c>
      <c r="F12" s="23">
        <v>1</v>
      </c>
      <c r="G12" s="22">
        <v>25000</v>
      </c>
      <c r="H12" s="6">
        <f t="shared" si="0"/>
        <v>25000</v>
      </c>
      <c r="I12" s="17"/>
    </row>
    <row r="13" spans="2:9" ht="90" x14ac:dyDescent="0.25">
      <c r="B13" s="4">
        <v>7</v>
      </c>
      <c r="C13" s="21" t="s">
        <v>26</v>
      </c>
      <c r="D13" s="26" t="s">
        <v>27</v>
      </c>
      <c r="E13" s="31" t="s">
        <v>28</v>
      </c>
      <c r="F13" s="23">
        <v>1</v>
      </c>
      <c r="G13" s="22">
        <v>22000</v>
      </c>
      <c r="H13" s="6">
        <f t="shared" si="0"/>
        <v>22000</v>
      </c>
      <c r="I13" s="17"/>
    </row>
    <row r="14" spans="2:9" ht="45.75" thickBot="1" x14ac:dyDescent="0.3">
      <c r="B14" s="4">
        <v>8</v>
      </c>
      <c r="C14" s="20" t="s">
        <v>0</v>
      </c>
      <c r="D14" s="27"/>
      <c r="E14" s="20"/>
      <c r="F14" s="28"/>
      <c r="G14" s="7"/>
      <c r="H14" s="8">
        <f>SUM(H8:H13)*0.2</f>
        <v>33400</v>
      </c>
      <c r="I14" s="17"/>
    </row>
    <row r="15" spans="2:9" ht="19.5" thickBot="1" x14ac:dyDescent="0.3">
      <c r="F15" s="9"/>
      <c r="G15" s="9"/>
      <c r="H15" s="10">
        <f>SUM(H8:H14)</f>
        <v>200400</v>
      </c>
      <c r="I15" s="17"/>
    </row>
    <row r="16" spans="2:9" ht="15.75" x14ac:dyDescent="0.25">
      <c r="D16" s="15"/>
      <c r="I16" s="17"/>
    </row>
    <row r="17" spans="4:9" ht="15.75" x14ac:dyDescent="0.25">
      <c r="D17" s="19"/>
      <c r="I17" s="17"/>
    </row>
    <row r="18" spans="4:9" ht="15.75" x14ac:dyDescent="0.25">
      <c r="D18" s="19"/>
      <c r="I18" s="17"/>
    </row>
    <row r="19" spans="4:9" ht="15.75" x14ac:dyDescent="0.25">
      <c r="D19" s="19"/>
      <c r="I19" s="18"/>
    </row>
    <row r="20" spans="4:9" ht="15.75" x14ac:dyDescent="0.25">
      <c r="D20" s="19"/>
      <c r="I20" s="18"/>
    </row>
    <row r="21" spans="4:9" ht="15.75" x14ac:dyDescent="0.25">
      <c r="D21" s="19"/>
    </row>
    <row r="22" spans="4:9" ht="15.75" x14ac:dyDescent="0.25">
      <c r="D22" s="19"/>
    </row>
    <row r="23" spans="4:9" ht="15.75" x14ac:dyDescent="0.25">
      <c r="D23" s="19"/>
    </row>
    <row r="24" spans="4:9" ht="15.75" x14ac:dyDescent="0.25">
      <c r="D24" s="19"/>
    </row>
    <row r="25" spans="4:9" ht="15.75" x14ac:dyDescent="0.25">
      <c r="D25" s="19"/>
    </row>
    <row r="26" spans="4:9" x14ac:dyDescent="0.25">
      <c r="D26" s="15"/>
    </row>
    <row r="27" spans="4:9" x14ac:dyDescent="0.25">
      <c r="D27" s="15"/>
    </row>
  </sheetData>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topLeftCell="B1" zoomScale="68" zoomScaleNormal="68" workbookViewId="0">
      <selection activeCell="P8" sqref="P8"/>
    </sheetView>
  </sheetViews>
  <sheetFormatPr defaultRowHeight="15" x14ac:dyDescent="0.25"/>
  <cols>
    <col min="2" max="2" width="7.140625" customWidth="1"/>
    <col min="3" max="3" width="50" customWidth="1"/>
    <col min="4" max="4" width="32.42578125" customWidth="1"/>
    <col min="5" max="5" width="47.140625" style="51" customWidth="1"/>
    <col min="6" max="7" width="10.28515625" customWidth="1"/>
    <col min="8" max="8" width="16.42578125" customWidth="1"/>
  </cols>
  <sheetData>
    <row r="2" spans="2:10" ht="22.5" x14ac:dyDescent="0.3">
      <c r="B2" s="46"/>
      <c r="C2" s="46"/>
      <c r="D2" s="47" t="s">
        <v>22</v>
      </c>
      <c r="E2" s="48"/>
      <c r="G2" s="49"/>
      <c r="H2" s="49"/>
      <c r="I2" s="50"/>
      <c r="J2" s="50"/>
    </row>
    <row r="3" spans="2:10" ht="22.5" x14ac:dyDescent="0.3">
      <c r="C3" s="50"/>
      <c r="D3" s="47" t="s">
        <v>38</v>
      </c>
      <c r="E3" s="47"/>
      <c r="F3" s="50"/>
      <c r="G3" s="50"/>
      <c r="H3" s="50"/>
    </row>
    <row r="4" spans="2:10" ht="22.5" x14ac:dyDescent="0.3">
      <c r="B4" s="47"/>
      <c r="C4" s="47"/>
      <c r="D4" s="47"/>
      <c r="E4" s="47"/>
      <c r="F4" s="47"/>
      <c r="G4" s="47"/>
      <c r="H4" s="47"/>
    </row>
    <row r="5" spans="2:10" ht="22.5" x14ac:dyDescent="0.3">
      <c r="B5" s="47"/>
      <c r="C5" s="47"/>
      <c r="D5" s="47" t="s">
        <v>6</v>
      </c>
      <c r="E5" s="47"/>
      <c r="G5" s="47"/>
      <c r="H5" s="47"/>
    </row>
    <row r="6" spans="2:10" ht="15.75" thickBot="1" x14ac:dyDescent="0.3"/>
    <row r="7" spans="2:10" ht="29.25" thickBot="1" x14ac:dyDescent="0.3">
      <c r="B7" s="52" t="s">
        <v>1</v>
      </c>
      <c r="C7" s="53" t="s">
        <v>39</v>
      </c>
      <c r="D7" s="53" t="s">
        <v>40</v>
      </c>
      <c r="E7" s="53" t="s">
        <v>41</v>
      </c>
      <c r="F7" s="53" t="s">
        <v>42</v>
      </c>
      <c r="G7" s="53" t="s">
        <v>43</v>
      </c>
      <c r="H7" s="54" t="s">
        <v>3</v>
      </c>
    </row>
    <row r="8" spans="2:10" ht="273" customHeight="1" thickBot="1" x14ac:dyDescent="0.3">
      <c r="B8" s="55">
        <v>1</v>
      </c>
      <c r="C8" s="56" t="s">
        <v>44</v>
      </c>
      <c r="D8" s="56"/>
      <c r="E8" s="57" t="s">
        <v>45</v>
      </c>
      <c r="F8" s="58">
        <v>3</v>
      </c>
      <c r="G8" s="56">
        <v>28800</v>
      </c>
      <c r="H8" s="56">
        <f>F8*G8</f>
        <v>86400</v>
      </c>
    </row>
    <row r="9" spans="2:10" ht="137.25" customHeight="1" thickBot="1" x14ac:dyDescent="0.3">
      <c r="B9" s="55">
        <v>2</v>
      </c>
      <c r="C9" s="56" t="s">
        <v>46</v>
      </c>
      <c r="D9" s="56"/>
      <c r="E9" s="57" t="s">
        <v>47</v>
      </c>
      <c r="F9" s="58">
        <v>2</v>
      </c>
      <c r="G9" s="58">
        <v>4284</v>
      </c>
      <c r="H9" s="56">
        <f t="shared" ref="H9:H18" si="0">F9*G9</f>
        <v>8568</v>
      </c>
    </row>
    <row r="10" spans="2:10" ht="155.25" customHeight="1" thickBot="1" x14ac:dyDescent="0.3">
      <c r="B10" s="55">
        <v>3</v>
      </c>
      <c r="C10" s="56" t="s">
        <v>48</v>
      </c>
      <c r="D10" s="56"/>
      <c r="E10" s="57" t="s">
        <v>49</v>
      </c>
      <c r="F10" s="58">
        <v>2</v>
      </c>
      <c r="G10" s="58">
        <v>4980</v>
      </c>
      <c r="H10" s="56">
        <f t="shared" si="0"/>
        <v>9960</v>
      </c>
    </row>
    <row r="11" spans="2:10" ht="142.5" customHeight="1" thickBot="1" x14ac:dyDescent="0.3">
      <c r="B11" s="55">
        <v>4</v>
      </c>
      <c r="C11" s="56" t="s">
        <v>50</v>
      </c>
      <c r="D11" s="56"/>
      <c r="E11" s="57" t="s">
        <v>51</v>
      </c>
      <c r="F11" s="58">
        <v>1</v>
      </c>
      <c r="G11" s="58">
        <v>6060</v>
      </c>
      <c r="H11" s="56">
        <f t="shared" si="0"/>
        <v>6060</v>
      </c>
    </row>
    <row r="12" spans="2:10" ht="146.25" customHeight="1" thickBot="1" x14ac:dyDescent="0.3">
      <c r="B12" s="55">
        <v>5</v>
      </c>
      <c r="C12" s="56" t="s">
        <v>52</v>
      </c>
      <c r="D12" s="56"/>
      <c r="E12" s="57" t="s">
        <v>53</v>
      </c>
      <c r="F12" s="58">
        <v>10</v>
      </c>
      <c r="G12" s="58">
        <v>2130</v>
      </c>
      <c r="H12" s="56">
        <f t="shared" si="0"/>
        <v>21300</v>
      </c>
    </row>
    <row r="13" spans="2:10" ht="127.5" customHeight="1" thickBot="1" x14ac:dyDescent="0.3">
      <c r="B13" s="55">
        <v>6</v>
      </c>
      <c r="C13" s="56" t="s">
        <v>54</v>
      </c>
      <c r="D13" s="56"/>
      <c r="E13" s="57" t="s">
        <v>55</v>
      </c>
      <c r="F13" s="58">
        <v>1</v>
      </c>
      <c r="G13" s="58">
        <v>8382</v>
      </c>
      <c r="H13" s="56">
        <f t="shared" si="0"/>
        <v>8382</v>
      </c>
    </row>
    <row r="14" spans="2:10" ht="136.5" customHeight="1" thickBot="1" x14ac:dyDescent="0.3">
      <c r="B14" s="55">
        <v>7</v>
      </c>
      <c r="C14" s="56" t="s">
        <v>56</v>
      </c>
      <c r="D14" s="59"/>
      <c r="E14" s="57" t="s">
        <v>57</v>
      </c>
      <c r="F14" s="58">
        <v>1</v>
      </c>
      <c r="G14" s="58">
        <v>6192</v>
      </c>
      <c r="H14" s="56">
        <f t="shared" si="0"/>
        <v>6192</v>
      </c>
    </row>
    <row r="15" spans="2:10" ht="144" customHeight="1" thickBot="1" x14ac:dyDescent="0.3">
      <c r="B15" s="55">
        <v>8</v>
      </c>
      <c r="C15" s="59" t="s">
        <v>58</v>
      </c>
      <c r="D15" s="59"/>
      <c r="E15" s="57" t="s">
        <v>59</v>
      </c>
      <c r="F15" s="58">
        <v>1</v>
      </c>
      <c r="G15" s="58">
        <v>4410</v>
      </c>
      <c r="H15" s="56">
        <f t="shared" si="0"/>
        <v>4410</v>
      </c>
    </row>
    <row r="16" spans="2:10" ht="147" customHeight="1" thickBot="1" x14ac:dyDescent="0.3">
      <c r="B16" s="55">
        <v>9</v>
      </c>
      <c r="C16" s="59" t="s">
        <v>60</v>
      </c>
      <c r="D16" s="59"/>
      <c r="E16" s="57" t="s">
        <v>61</v>
      </c>
      <c r="F16" s="58">
        <v>1</v>
      </c>
      <c r="G16" s="58">
        <v>3672</v>
      </c>
      <c r="H16" s="56">
        <f t="shared" si="0"/>
        <v>3672</v>
      </c>
    </row>
    <row r="17" spans="2:8" ht="125.25" customHeight="1" thickBot="1" x14ac:dyDescent="0.3">
      <c r="B17" s="55">
        <v>10</v>
      </c>
      <c r="C17" s="59" t="s">
        <v>62</v>
      </c>
      <c r="D17" s="59"/>
      <c r="E17" s="57" t="s">
        <v>63</v>
      </c>
      <c r="F17" s="58">
        <v>1</v>
      </c>
      <c r="G17" s="58">
        <v>1380</v>
      </c>
      <c r="H17" s="56">
        <f t="shared" si="0"/>
        <v>1380</v>
      </c>
    </row>
    <row r="18" spans="2:8" ht="117" customHeight="1" thickBot="1" x14ac:dyDescent="0.3">
      <c r="B18" s="55">
        <v>11</v>
      </c>
      <c r="C18" s="59" t="s">
        <v>64</v>
      </c>
      <c r="D18" s="59"/>
      <c r="E18" s="57" t="s">
        <v>65</v>
      </c>
      <c r="F18" s="58">
        <v>1</v>
      </c>
      <c r="G18" s="58">
        <v>10500</v>
      </c>
      <c r="H18" s="56">
        <f t="shared" si="0"/>
        <v>10500</v>
      </c>
    </row>
    <row r="19" spans="2:8" ht="47.25" customHeight="1" thickBot="1" x14ac:dyDescent="0.3">
      <c r="B19" s="60">
        <v>12</v>
      </c>
      <c r="C19" s="61" t="s">
        <v>0</v>
      </c>
      <c r="D19" s="61"/>
      <c r="E19" s="62"/>
      <c r="F19" s="63"/>
      <c r="G19" s="63"/>
      <c r="H19" s="64">
        <f>SUM(H8:H18)*0.2</f>
        <v>33364.800000000003</v>
      </c>
    </row>
    <row r="20" spans="2:8" ht="34.5" customHeight="1" thickBot="1" x14ac:dyDescent="0.35">
      <c r="H20" s="65">
        <f>SUM(H8:H19)</f>
        <v>200188.79999999999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3"/>
  <sheetViews>
    <sheetView workbookViewId="0">
      <selection activeCell="L10" sqref="L10"/>
    </sheetView>
  </sheetViews>
  <sheetFormatPr defaultRowHeight="15" x14ac:dyDescent="0.25"/>
  <cols>
    <col min="2" max="2" width="4.7109375" customWidth="1"/>
    <col min="3" max="3" width="40.7109375" customWidth="1"/>
    <col min="4" max="4" width="30.42578125" customWidth="1"/>
    <col min="5" max="5" width="5.5703125" customWidth="1"/>
    <col min="6" max="6" width="8.85546875" customWidth="1"/>
    <col min="7" max="7" width="12.5703125" customWidth="1"/>
  </cols>
  <sheetData>
    <row r="2" spans="2:7" ht="18.75" x14ac:dyDescent="0.3">
      <c r="D2" s="32" t="s">
        <v>22</v>
      </c>
    </row>
    <row r="3" spans="2:7" ht="18.75" x14ac:dyDescent="0.3">
      <c r="D3" s="32" t="s">
        <v>78</v>
      </c>
    </row>
    <row r="4" spans="2:7" ht="18.75" x14ac:dyDescent="0.3">
      <c r="D4" s="2"/>
    </row>
    <row r="5" spans="2:7" ht="18.75" x14ac:dyDescent="0.3">
      <c r="D5" s="2" t="s">
        <v>6</v>
      </c>
    </row>
    <row r="6" spans="2:7" ht="15.75" thickBot="1" x14ac:dyDescent="0.3">
      <c r="B6" s="9"/>
      <c r="C6" s="9"/>
      <c r="D6" s="9"/>
      <c r="E6" s="9"/>
      <c r="F6" s="9"/>
      <c r="G6" s="9"/>
    </row>
    <row r="7" spans="2:7" ht="30.75" thickBot="1" x14ac:dyDescent="0.3">
      <c r="B7" s="11" t="s">
        <v>1</v>
      </c>
      <c r="C7" s="12" t="s">
        <v>2</v>
      </c>
      <c r="D7" s="11" t="s">
        <v>4</v>
      </c>
      <c r="E7" s="13" t="s">
        <v>7</v>
      </c>
      <c r="F7" s="13" t="s">
        <v>8</v>
      </c>
      <c r="G7" s="14" t="s">
        <v>3</v>
      </c>
    </row>
    <row r="8" spans="2:7" ht="45" x14ac:dyDescent="0.25">
      <c r="B8" s="70">
        <v>1</v>
      </c>
      <c r="C8" s="71" t="s">
        <v>79</v>
      </c>
      <c r="D8" s="72" t="s">
        <v>80</v>
      </c>
      <c r="E8" s="40">
        <v>1</v>
      </c>
      <c r="F8" s="42">
        <v>109000</v>
      </c>
      <c r="G8" s="73">
        <f>E8*F8</f>
        <v>109000</v>
      </c>
    </row>
    <row r="9" spans="2:7" ht="18.75" x14ac:dyDescent="0.25">
      <c r="B9" s="74" t="s">
        <v>81</v>
      </c>
      <c r="C9" s="75" t="s">
        <v>82</v>
      </c>
      <c r="D9" s="76"/>
      <c r="E9" s="38">
        <v>1</v>
      </c>
      <c r="F9" s="36"/>
      <c r="G9" s="39"/>
    </row>
    <row r="10" spans="2:7" ht="30" x14ac:dyDescent="0.25">
      <c r="B10" s="74" t="s">
        <v>83</v>
      </c>
      <c r="C10" s="77" t="s">
        <v>84</v>
      </c>
      <c r="D10" s="76"/>
      <c r="E10" s="38">
        <v>1</v>
      </c>
      <c r="F10" s="36"/>
      <c r="G10" s="39"/>
    </row>
    <row r="11" spans="2:7" ht="18.75" x14ac:dyDescent="0.25">
      <c r="B11" s="74" t="s">
        <v>85</v>
      </c>
      <c r="C11" s="75" t="s">
        <v>86</v>
      </c>
      <c r="D11" s="76"/>
      <c r="E11" s="38">
        <v>1</v>
      </c>
      <c r="F11" s="36"/>
      <c r="G11" s="39"/>
    </row>
    <row r="12" spans="2:7" ht="30" x14ac:dyDescent="0.25">
      <c r="B12" s="74" t="s">
        <v>87</v>
      </c>
      <c r="C12" s="77" t="s">
        <v>88</v>
      </c>
      <c r="D12" s="76"/>
      <c r="E12" s="38">
        <v>1</v>
      </c>
      <c r="F12" s="36"/>
      <c r="G12" s="39"/>
    </row>
    <row r="13" spans="2:7" ht="18.75" x14ac:dyDescent="0.25">
      <c r="B13" s="74" t="s">
        <v>89</v>
      </c>
      <c r="C13" s="75" t="s">
        <v>90</v>
      </c>
      <c r="D13" s="76"/>
      <c r="E13" s="38">
        <v>1</v>
      </c>
      <c r="F13" s="36"/>
      <c r="G13" s="39"/>
    </row>
    <row r="14" spans="2:7" ht="18.75" x14ac:dyDescent="0.25">
      <c r="B14" s="74" t="s">
        <v>91</v>
      </c>
      <c r="C14" s="75" t="s">
        <v>92</v>
      </c>
      <c r="D14" s="76"/>
      <c r="E14" s="38">
        <v>1</v>
      </c>
      <c r="F14" s="36"/>
      <c r="G14" s="39"/>
    </row>
    <row r="15" spans="2:7" ht="18.75" x14ac:dyDescent="0.25">
      <c r="B15" s="74" t="s">
        <v>93</v>
      </c>
      <c r="C15" s="75" t="s">
        <v>94</v>
      </c>
      <c r="D15" s="76"/>
      <c r="E15" s="38">
        <v>1</v>
      </c>
      <c r="F15" s="36"/>
      <c r="G15" s="39"/>
    </row>
    <row r="16" spans="2:7" ht="18.75" x14ac:dyDescent="0.25">
      <c r="B16" s="74" t="s">
        <v>95</v>
      </c>
      <c r="C16" s="75" t="s">
        <v>96</v>
      </c>
      <c r="D16" s="76"/>
      <c r="E16" s="38">
        <v>1</v>
      </c>
      <c r="F16" s="36"/>
      <c r="G16" s="39"/>
    </row>
    <row r="17" spans="1:7" ht="18.75" x14ac:dyDescent="0.25">
      <c r="B17" s="74" t="s">
        <v>97</v>
      </c>
      <c r="C17" s="75" t="s">
        <v>98</v>
      </c>
      <c r="D17" s="76"/>
      <c r="E17" s="38">
        <v>1</v>
      </c>
      <c r="F17" s="36"/>
      <c r="G17" s="39"/>
    </row>
    <row r="18" spans="1:7" ht="18.75" x14ac:dyDescent="0.25">
      <c r="B18" s="74" t="s">
        <v>99</v>
      </c>
      <c r="C18" s="78" t="s">
        <v>100</v>
      </c>
      <c r="D18" s="76"/>
      <c r="E18" s="38">
        <v>1</v>
      </c>
      <c r="F18" s="36"/>
      <c r="G18" s="39"/>
    </row>
    <row r="19" spans="1:7" ht="18.75" x14ac:dyDescent="0.25">
      <c r="B19" s="74" t="s">
        <v>101</v>
      </c>
      <c r="C19" s="78" t="s">
        <v>102</v>
      </c>
      <c r="D19" s="76"/>
      <c r="E19" s="38">
        <v>1</v>
      </c>
      <c r="F19" s="36"/>
      <c r="G19" s="39"/>
    </row>
    <row r="20" spans="1:7" ht="18.75" x14ac:dyDescent="0.25">
      <c r="B20" s="74" t="s">
        <v>103</v>
      </c>
      <c r="C20" s="78" t="s">
        <v>104</v>
      </c>
      <c r="D20" s="76"/>
      <c r="E20" s="38">
        <v>1</v>
      </c>
      <c r="F20" s="36"/>
      <c r="G20" s="39"/>
    </row>
    <row r="21" spans="1:7" ht="18.75" x14ac:dyDescent="0.25">
      <c r="B21" s="74" t="s">
        <v>105</v>
      </c>
      <c r="C21" s="78" t="s">
        <v>106</v>
      </c>
      <c r="D21" s="76"/>
      <c r="E21" s="38">
        <v>1</v>
      </c>
      <c r="F21" s="36"/>
      <c r="G21" s="39"/>
    </row>
    <row r="22" spans="1:7" ht="18.75" x14ac:dyDescent="0.25">
      <c r="B22" s="74" t="s">
        <v>107</v>
      </c>
      <c r="C22" s="78" t="s">
        <v>108</v>
      </c>
      <c r="D22" s="76"/>
      <c r="E22" s="38">
        <v>1</v>
      </c>
      <c r="F22" s="36"/>
      <c r="G22" s="39"/>
    </row>
    <row r="23" spans="1:7" ht="18.75" x14ac:dyDescent="0.25">
      <c r="B23" s="74" t="s">
        <v>109</v>
      </c>
      <c r="C23" s="78" t="s">
        <v>110</v>
      </c>
      <c r="D23" s="76"/>
      <c r="E23" s="38">
        <v>1</v>
      </c>
      <c r="F23" s="36"/>
      <c r="G23" s="39"/>
    </row>
    <row r="24" spans="1:7" ht="30" x14ac:dyDescent="0.25">
      <c r="B24" s="74" t="s">
        <v>111</v>
      </c>
      <c r="C24" s="79" t="s">
        <v>112</v>
      </c>
      <c r="D24" s="76"/>
      <c r="E24" s="38">
        <v>1</v>
      </c>
      <c r="F24" s="36"/>
      <c r="G24" s="39"/>
    </row>
    <row r="25" spans="1:7" ht="18.75" x14ac:dyDescent="0.25">
      <c r="B25" s="74" t="s">
        <v>113</v>
      </c>
      <c r="C25" s="79" t="s">
        <v>114</v>
      </c>
      <c r="D25" s="76"/>
      <c r="E25" s="38">
        <v>1</v>
      </c>
      <c r="F25" s="36"/>
      <c r="G25" s="39"/>
    </row>
    <row r="26" spans="1:7" ht="18.75" x14ac:dyDescent="0.25">
      <c r="B26" s="74" t="s">
        <v>115</v>
      </c>
      <c r="C26" s="79" t="s">
        <v>116</v>
      </c>
      <c r="D26" s="76"/>
      <c r="E26" s="38">
        <v>1</v>
      </c>
      <c r="F26" s="36"/>
      <c r="G26" s="39"/>
    </row>
    <row r="27" spans="1:7" ht="18.75" x14ac:dyDescent="0.25">
      <c r="B27" s="80">
        <v>2</v>
      </c>
      <c r="C27" s="81" t="s">
        <v>117</v>
      </c>
      <c r="D27" s="82"/>
      <c r="E27" s="68">
        <v>1</v>
      </c>
      <c r="F27" s="83">
        <v>60000</v>
      </c>
      <c r="G27" s="84">
        <f>E27*F27</f>
        <v>60000</v>
      </c>
    </row>
    <row r="28" spans="1:7" ht="18.75" x14ac:dyDescent="0.25">
      <c r="B28" s="74" t="s">
        <v>118</v>
      </c>
      <c r="C28" s="78" t="s">
        <v>119</v>
      </c>
      <c r="D28" s="34" t="s">
        <v>120</v>
      </c>
      <c r="E28" s="38">
        <v>1</v>
      </c>
      <c r="F28" s="4">
        <v>25000</v>
      </c>
      <c r="G28" s="6"/>
    </row>
    <row r="29" spans="1:7" ht="18.75" x14ac:dyDescent="0.25">
      <c r="A29" s="85"/>
      <c r="B29" s="74" t="s">
        <v>121</v>
      </c>
      <c r="C29" s="78" t="s">
        <v>122</v>
      </c>
      <c r="D29" s="86" t="s">
        <v>123</v>
      </c>
      <c r="E29" s="38">
        <v>1</v>
      </c>
      <c r="F29" s="4">
        <v>20000</v>
      </c>
      <c r="G29" s="6"/>
    </row>
    <row r="30" spans="1:7" ht="18.75" x14ac:dyDescent="0.25">
      <c r="B30" s="74" t="s">
        <v>124</v>
      </c>
      <c r="C30" s="78" t="s">
        <v>125</v>
      </c>
      <c r="D30" s="86" t="s">
        <v>126</v>
      </c>
      <c r="E30" s="38">
        <v>1</v>
      </c>
      <c r="F30" s="4">
        <v>15000</v>
      </c>
      <c r="G30" s="6"/>
    </row>
    <row r="31" spans="1:7" ht="30" x14ac:dyDescent="0.25">
      <c r="B31" s="74" t="s">
        <v>127</v>
      </c>
      <c r="C31" s="79" t="s">
        <v>128</v>
      </c>
      <c r="D31" s="87"/>
      <c r="E31" s="38">
        <v>1</v>
      </c>
      <c r="F31" s="4"/>
      <c r="G31" s="6"/>
    </row>
    <row r="32" spans="1:7" ht="45.75" thickBot="1" x14ac:dyDescent="0.3">
      <c r="B32" s="88">
        <v>3</v>
      </c>
      <c r="C32" s="89" t="s">
        <v>0</v>
      </c>
      <c r="D32" s="88"/>
      <c r="E32" s="28"/>
      <c r="F32" s="7"/>
      <c r="G32" s="8">
        <f>SUM(G8:G31)*0.2</f>
        <v>33800</v>
      </c>
    </row>
    <row r="33" spans="5:7" ht="19.5" thickBot="1" x14ac:dyDescent="0.3">
      <c r="E33" s="9"/>
      <c r="F33" s="9"/>
      <c r="G33" s="10">
        <f>SUM(G8:G32)</f>
        <v>202800</v>
      </c>
    </row>
  </sheetData>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7"/>
  <sheetViews>
    <sheetView zoomScale="130" zoomScaleNormal="130" workbookViewId="0">
      <selection activeCell="D18" sqref="D18"/>
    </sheetView>
  </sheetViews>
  <sheetFormatPr defaultRowHeight="15" x14ac:dyDescent="0.25"/>
  <cols>
    <col min="2" max="2" width="7" customWidth="1"/>
    <col min="3" max="3" width="38.85546875" customWidth="1"/>
    <col min="4" max="4" width="10.140625" customWidth="1"/>
    <col min="5" max="5" width="37.140625" customWidth="1"/>
    <col min="6" max="6" width="8.85546875" customWidth="1"/>
    <col min="7" max="7" width="15.28515625" customWidth="1"/>
    <col min="8" max="8" width="12.5703125" customWidth="1"/>
  </cols>
  <sheetData>
    <row r="2" spans="2:8" ht="18.75" x14ac:dyDescent="0.3">
      <c r="D2" s="32" t="s">
        <v>22</v>
      </c>
    </row>
    <row r="3" spans="2:8" ht="18.75" x14ac:dyDescent="0.3">
      <c r="D3" s="32" t="s">
        <v>133</v>
      </c>
      <c r="E3" s="1"/>
    </row>
    <row r="4" spans="2:8" ht="18.75" x14ac:dyDescent="0.3">
      <c r="D4" s="2"/>
      <c r="E4" s="1"/>
    </row>
    <row r="5" spans="2:8" ht="18.75" x14ac:dyDescent="0.3">
      <c r="D5" s="2" t="s">
        <v>6</v>
      </c>
      <c r="E5" s="1"/>
    </row>
    <row r="6" spans="2:8" ht="15.75" thickBot="1" x14ac:dyDescent="0.3"/>
    <row r="7" spans="2:8" ht="19.5" thickBot="1" x14ac:dyDescent="0.3">
      <c r="B7" s="11" t="s">
        <v>1</v>
      </c>
      <c r="C7" s="12" t="s">
        <v>2</v>
      </c>
      <c r="D7" s="11" t="s">
        <v>4</v>
      </c>
      <c r="E7" s="13" t="s">
        <v>5</v>
      </c>
      <c r="F7" s="13" t="s">
        <v>7</v>
      </c>
      <c r="G7" s="13" t="s">
        <v>8</v>
      </c>
      <c r="H7" s="14" t="s">
        <v>3</v>
      </c>
    </row>
    <row r="8" spans="2:8" ht="45" x14ac:dyDescent="0.25">
      <c r="B8" s="3">
        <v>1</v>
      </c>
      <c r="C8" s="90" t="s">
        <v>134</v>
      </c>
      <c r="D8" s="24" t="s">
        <v>135</v>
      </c>
      <c r="E8" s="91" t="s">
        <v>136</v>
      </c>
      <c r="F8" s="24">
        <v>1</v>
      </c>
      <c r="G8" s="90">
        <v>47000</v>
      </c>
      <c r="H8" s="41">
        <f>F8*G8</f>
        <v>47000</v>
      </c>
    </row>
    <row r="9" spans="2:8" ht="45" x14ac:dyDescent="0.25">
      <c r="B9" s="92" t="s">
        <v>137</v>
      </c>
      <c r="C9" s="76" t="s">
        <v>138</v>
      </c>
      <c r="D9" s="26" t="s">
        <v>139</v>
      </c>
      <c r="E9" s="93" t="s">
        <v>140</v>
      </c>
      <c r="F9" s="26">
        <v>2</v>
      </c>
      <c r="G9" s="76">
        <v>26500</v>
      </c>
      <c r="H9" s="94">
        <f t="shared" ref="H9:H11" si="0">F9*G9</f>
        <v>53000</v>
      </c>
    </row>
    <row r="10" spans="2:8" ht="45" x14ac:dyDescent="0.25">
      <c r="B10" s="92" t="s">
        <v>141</v>
      </c>
      <c r="C10" s="76" t="s">
        <v>142</v>
      </c>
      <c r="D10" s="26" t="s">
        <v>143</v>
      </c>
      <c r="E10" s="93" t="s">
        <v>144</v>
      </c>
      <c r="F10" s="26">
        <v>3</v>
      </c>
      <c r="G10" s="76">
        <v>6780</v>
      </c>
      <c r="H10" s="94">
        <f t="shared" si="0"/>
        <v>20340</v>
      </c>
    </row>
    <row r="11" spans="2:8" ht="45" x14ac:dyDescent="0.25">
      <c r="B11" s="92" t="s">
        <v>145</v>
      </c>
      <c r="C11" s="76" t="s">
        <v>146</v>
      </c>
      <c r="D11" s="26" t="s">
        <v>147</v>
      </c>
      <c r="E11" s="93" t="s">
        <v>148</v>
      </c>
      <c r="F11" s="26">
        <v>2</v>
      </c>
      <c r="G11" s="76">
        <v>11200</v>
      </c>
      <c r="H11" s="94">
        <f t="shared" si="0"/>
        <v>22400</v>
      </c>
    </row>
    <row r="12" spans="2:8" ht="18.75" x14ac:dyDescent="0.25">
      <c r="B12" s="95" t="s">
        <v>149</v>
      </c>
      <c r="C12" s="96" t="s">
        <v>150</v>
      </c>
      <c r="D12" s="23"/>
      <c r="E12" s="97"/>
      <c r="F12" s="23"/>
      <c r="G12" s="96"/>
      <c r="H12" s="98">
        <f>(H8+H9+H10+H11)*0.2</f>
        <v>28548</v>
      </c>
    </row>
    <row r="13" spans="2:8" ht="45.75" thickBot="1" x14ac:dyDescent="0.3">
      <c r="B13" s="7">
        <v>6</v>
      </c>
      <c r="C13" s="99" t="s">
        <v>0</v>
      </c>
      <c r="D13" s="89"/>
      <c r="E13" s="100"/>
      <c r="F13" s="28"/>
      <c r="G13" s="88"/>
      <c r="H13" s="101">
        <f>SUM(H8:H12)*0.2</f>
        <v>34257.599999999999</v>
      </c>
    </row>
    <row r="14" spans="2:8" ht="19.5" thickBot="1" x14ac:dyDescent="0.3">
      <c r="E14" s="102"/>
      <c r="F14" s="9"/>
      <c r="G14" s="9"/>
      <c r="H14" s="10">
        <f>SUM(H8:H13)</f>
        <v>205545.60000000001</v>
      </c>
    </row>
    <row r="15" spans="2:8" x14ac:dyDescent="0.25">
      <c r="E15" s="103"/>
    </row>
    <row r="16" spans="2:8" x14ac:dyDescent="0.25">
      <c r="E16" s="104"/>
    </row>
    <row r="17" spans="5:5" x14ac:dyDescent="0.25">
      <c r="E17" s="105"/>
    </row>
  </sheetData>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topLeftCell="A19" zoomScale="68" zoomScaleNormal="68" workbookViewId="0">
      <selection activeCell="K37" sqref="K37"/>
    </sheetView>
  </sheetViews>
  <sheetFormatPr defaultRowHeight="15" x14ac:dyDescent="0.25"/>
  <cols>
    <col min="2" max="2" width="7.140625" customWidth="1"/>
    <col min="3" max="3" width="50" customWidth="1"/>
    <col min="4" max="4" width="29.7109375" customWidth="1"/>
    <col min="5" max="5" width="10.28515625" customWidth="1"/>
    <col min="6" max="6" width="42.140625" customWidth="1"/>
    <col min="7" max="7" width="20.28515625" customWidth="1"/>
    <col min="8" max="8" width="16.42578125" customWidth="1"/>
  </cols>
  <sheetData>
    <row r="2" spans="2:10" ht="22.5" x14ac:dyDescent="0.3">
      <c r="E2" s="49" t="s">
        <v>22</v>
      </c>
      <c r="F2" s="50"/>
      <c r="G2" s="50"/>
      <c r="H2" s="50"/>
      <c r="I2" s="50"/>
      <c r="J2" s="50"/>
    </row>
    <row r="3" spans="2:10" ht="22.5" x14ac:dyDescent="0.3">
      <c r="B3" s="114" t="s">
        <v>157</v>
      </c>
      <c r="C3" s="114"/>
      <c r="D3" s="114"/>
      <c r="E3" s="114"/>
      <c r="F3" s="114"/>
      <c r="G3" s="114"/>
      <c r="H3" s="114"/>
    </row>
    <row r="4" spans="2:10" ht="22.5" x14ac:dyDescent="0.3">
      <c r="B4" s="47"/>
      <c r="C4" s="47"/>
      <c r="D4" s="47"/>
      <c r="E4" s="47"/>
      <c r="F4" s="47"/>
      <c r="G4" s="47"/>
      <c r="H4" s="47"/>
    </row>
    <row r="5" spans="2:10" ht="22.5" x14ac:dyDescent="0.3">
      <c r="B5" s="47"/>
      <c r="C5" s="47"/>
      <c r="D5" s="47"/>
      <c r="E5" s="49" t="s">
        <v>6</v>
      </c>
      <c r="F5" s="47"/>
      <c r="G5" s="47"/>
      <c r="H5" s="47"/>
    </row>
    <row r="6" spans="2:10" ht="15.75" thickBot="1" x14ac:dyDescent="0.3"/>
    <row r="7" spans="2:10" ht="29.25" thickBot="1" x14ac:dyDescent="0.3">
      <c r="B7" s="52" t="s">
        <v>1</v>
      </c>
      <c r="C7" s="53" t="s">
        <v>39</v>
      </c>
      <c r="D7" s="53" t="s">
        <v>40</v>
      </c>
      <c r="E7" s="53" t="s">
        <v>42</v>
      </c>
      <c r="F7" s="106" t="s">
        <v>158</v>
      </c>
      <c r="G7" s="54" t="s">
        <v>191</v>
      </c>
      <c r="H7" s="54" t="s">
        <v>3</v>
      </c>
    </row>
    <row r="8" spans="2:10" ht="27" customHeight="1" x14ac:dyDescent="0.25">
      <c r="B8" s="115">
        <v>1</v>
      </c>
      <c r="C8" s="117" t="s">
        <v>159</v>
      </c>
      <c r="D8" s="117"/>
      <c r="E8" s="120">
        <v>2</v>
      </c>
      <c r="F8" s="107" t="s">
        <v>160</v>
      </c>
      <c r="G8" s="117">
        <v>25000</v>
      </c>
      <c r="H8" s="117">
        <f>E8*G8</f>
        <v>50000</v>
      </c>
    </row>
    <row r="9" spans="2:10" ht="27" customHeight="1" x14ac:dyDescent="0.25">
      <c r="B9" s="116"/>
      <c r="C9" s="118"/>
      <c r="D9" s="118"/>
      <c r="E9" s="121"/>
      <c r="F9" s="108" t="s">
        <v>161</v>
      </c>
      <c r="G9" s="118"/>
      <c r="H9" s="118"/>
    </row>
    <row r="10" spans="2:10" ht="27" customHeight="1" x14ac:dyDescent="0.25">
      <c r="B10" s="116"/>
      <c r="C10" s="118"/>
      <c r="D10" s="118"/>
      <c r="E10" s="121"/>
      <c r="F10" s="108" t="s">
        <v>162</v>
      </c>
      <c r="G10" s="118"/>
      <c r="H10" s="118"/>
    </row>
    <row r="11" spans="2:10" ht="27" customHeight="1" x14ac:dyDescent="0.25">
      <c r="B11" s="116"/>
      <c r="C11" s="118"/>
      <c r="D11" s="118"/>
      <c r="E11" s="121"/>
      <c r="F11" s="108" t="s">
        <v>163</v>
      </c>
      <c r="G11" s="118"/>
      <c r="H11" s="118"/>
    </row>
    <row r="12" spans="2:10" ht="27" customHeight="1" thickBot="1" x14ac:dyDescent="0.3">
      <c r="B12" s="116"/>
      <c r="C12" s="118"/>
      <c r="D12" s="119"/>
      <c r="E12" s="121"/>
      <c r="F12" s="108" t="s">
        <v>164</v>
      </c>
      <c r="G12" s="118"/>
      <c r="H12" s="118"/>
    </row>
    <row r="13" spans="2:10" ht="34.5" customHeight="1" x14ac:dyDescent="0.25">
      <c r="B13" s="115">
        <v>2</v>
      </c>
      <c r="C13" s="117" t="s">
        <v>165</v>
      </c>
      <c r="D13" s="117"/>
      <c r="E13" s="120">
        <v>2</v>
      </c>
      <c r="F13" s="107" t="s">
        <v>166</v>
      </c>
      <c r="G13" s="117">
        <v>10000</v>
      </c>
      <c r="H13" s="117">
        <f t="shared" ref="H13" si="0">E13*G13</f>
        <v>20000</v>
      </c>
    </row>
    <row r="14" spans="2:10" ht="34.5" customHeight="1" x14ac:dyDescent="0.25">
      <c r="B14" s="116"/>
      <c r="C14" s="118"/>
      <c r="D14" s="118"/>
      <c r="E14" s="121"/>
      <c r="F14" s="108" t="s">
        <v>167</v>
      </c>
      <c r="G14" s="118"/>
      <c r="H14" s="118"/>
    </row>
    <row r="15" spans="2:10" ht="34.5" customHeight="1" x14ac:dyDescent="0.25">
      <c r="B15" s="116"/>
      <c r="C15" s="118"/>
      <c r="D15" s="118"/>
      <c r="E15" s="121"/>
      <c r="F15" s="108" t="s">
        <v>168</v>
      </c>
      <c r="G15" s="118"/>
      <c r="H15" s="118"/>
    </row>
    <row r="16" spans="2:10" ht="34.5" customHeight="1" x14ac:dyDescent="0.25">
      <c r="B16" s="116"/>
      <c r="C16" s="118"/>
      <c r="D16" s="118"/>
      <c r="E16" s="121"/>
      <c r="F16" s="108" t="s">
        <v>163</v>
      </c>
      <c r="G16" s="118"/>
      <c r="H16" s="118"/>
    </row>
    <row r="17" spans="2:8" ht="34.5" customHeight="1" thickBot="1" x14ac:dyDescent="0.3">
      <c r="B17" s="116"/>
      <c r="C17" s="118"/>
      <c r="D17" s="119"/>
      <c r="E17" s="121"/>
      <c r="F17" s="108" t="s">
        <v>169</v>
      </c>
      <c r="G17" s="118"/>
      <c r="H17" s="118"/>
    </row>
    <row r="18" spans="2:8" ht="36" customHeight="1" x14ac:dyDescent="0.25">
      <c r="B18" s="115">
        <v>3</v>
      </c>
      <c r="C18" s="117" t="s">
        <v>170</v>
      </c>
      <c r="D18" s="117"/>
      <c r="E18" s="120">
        <v>2</v>
      </c>
      <c r="F18" s="107" t="s">
        <v>171</v>
      </c>
      <c r="G18" s="117">
        <v>10000</v>
      </c>
      <c r="H18" s="117">
        <f t="shared" ref="H18" si="1">E18*G18</f>
        <v>20000</v>
      </c>
    </row>
    <row r="19" spans="2:8" ht="36" customHeight="1" x14ac:dyDescent="0.25">
      <c r="B19" s="116"/>
      <c r="C19" s="118"/>
      <c r="D19" s="118"/>
      <c r="E19" s="121"/>
      <c r="F19" s="108" t="s">
        <v>172</v>
      </c>
      <c r="G19" s="118"/>
      <c r="H19" s="118"/>
    </row>
    <row r="20" spans="2:8" ht="36" customHeight="1" x14ac:dyDescent="0.25">
      <c r="B20" s="116"/>
      <c r="C20" s="118"/>
      <c r="D20" s="118"/>
      <c r="E20" s="121"/>
      <c r="F20" s="108" t="s">
        <v>173</v>
      </c>
      <c r="G20" s="118"/>
      <c r="H20" s="118"/>
    </row>
    <row r="21" spans="2:8" ht="36" customHeight="1" x14ac:dyDescent="0.25">
      <c r="B21" s="116"/>
      <c r="C21" s="118"/>
      <c r="D21" s="118"/>
      <c r="E21" s="121"/>
      <c r="F21" s="108" t="s">
        <v>163</v>
      </c>
      <c r="G21" s="118"/>
      <c r="H21" s="118"/>
    </row>
    <row r="22" spans="2:8" ht="36" customHeight="1" thickBot="1" x14ac:dyDescent="0.3">
      <c r="B22" s="116"/>
      <c r="C22" s="118"/>
      <c r="D22" s="119"/>
      <c r="E22" s="121"/>
      <c r="F22" s="108" t="s">
        <v>174</v>
      </c>
      <c r="G22" s="118"/>
      <c r="H22" s="118"/>
    </row>
    <row r="23" spans="2:8" ht="36.75" customHeight="1" x14ac:dyDescent="0.25">
      <c r="B23" s="115">
        <v>4</v>
      </c>
      <c r="C23" s="117" t="s">
        <v>175</v>
      </c>
      <c r="D23" s="117"/>
      <c r="E23" s="120">
        <v>4</v>
      </c>
      <c r="F23" s="107" t="s">
        <v>176</v>
      </c>
      <c r="G23" s="117">
        <v>5500</v>
      </c>
      <c r="H23" s="117">
        <f t="shared" ref="H23" si="2">E23*G23</f>
        <v>22000</v>
      </c>
    </row>
    <row r="24" spans="2:8" ht="36.75" customHeight="1" x14ac:dyDescent="0.25">
      <c r="B24" s="116"/>
      <c r="C24" s="118"/>
      <c r="D24" s="118"/>
      <c r="E24" s="121"/>
      <c r="F24" s="108" t="s">
        <v>177</v>
      </c>
      <c r="G24" s="118"/>
      <c r="H24" s="118"/>
    </row>
    <row r="25" spans="2:8" ht="36.75" customHeight="1" x14ac:dyDescent="0.25">
      <c r="B25" s="116"/>
      <c r="C25" s="118"/>
      <c r="D25" s="118"/>
      <c r="E25" s="121"/>
      <c r="F25" s="108" t="s">
        <v>178</v>
      </c>
      <c r="G25" s="118"/>
      <c r="H25" s="118"/>
    </row>
    <row r="26" spans="2:8" ht="36.75" customHeight="1" x14ac:dyDescent="0.25">
      <c r="B26" s="116"/>
      <c r="C26" s="118"/>
      <c r="D26" s="118"/>
      <c r="E26" s="121"/>
      <c r="F26" s="108" t="s">
        <v>163</v>
      </c>
      <c r="G26" s="118"/>
      <c r="H26" s="118"/>
    </row>
    <row r="27" spans="2:8" ht="36.75" customHeight="1" thickBot="1" x14ac:dyDescent="0.3">
      <c r="B27" s="116"/>
      <c r="C27" s="118"/>
      <c r="D27" s="119"/>
      <c r="E27" s="121"/>
      <c r="F27" s="108" t="s">
        <v>179</v>
      </c>
      <c r="G27" s="118"/>
      <c r="H27" s="118"/>
    </row>
    <row r="28" spans="2:8" ht="38.25" customHeight="1" x14ac:dyDescent="0.25">
      <c r="B28" s="115">
        <v>5</v>
      </c>
      <c r="C28" s="117" t="s">
        <v>180</v>
      </c>
      <c r="D28" s="117"/>
      <c r="E28" s="120">
        <v>2</v>
      </c>
      <c r="F28" s="107" t="s">
        <v>181</v>
      </c>
      <c r="G28" s="117">
        <v>7500</v>
      </c>
      <c r="H28" s="117">
        <f>E28*G28</f>
        <v>15000</v>
      </c>
    </row>
    <row r="29" spans="2:8" ht="38.25" customHeight="1" x14ac:dyDescent="0.25">
      <c r="B29" s="116"/>
      <c r="C29" s="118"/>
      <c r="D29" s="118"/>
      <c r="E29" s="121"/>
      <c r="F29" s="108" t="s">
        <v>182</v>
      </c>
      <c r="G29" s="118"/>
      <c r="H29" s="118"/>
    </row>
    <row r="30" spans="2:8" ht="38.25" customHeight="1" x14ac:dyDescent="0.25">
      <c r="B30" s="116"/>
      <c r="C30" s="118"/>
      <c r="D30" s="118"/>
      <c r="E30" s="121"/>
      <c r="F30" s="108" t="s">
        <v>183</v>
      </c>
      <c r="G30" s="118"/>
      <c r="H30" s="118"/>
    </row>
    <row r="31" spans="2:8" ht="38.25" customHeight="1" x14ac:dyDescent="0.25">
      <c r="B31" s="116"/>
      <c r="C31" s="118"/>
      <c r="D31" s="118"/>
      <c r="E31" s="121"/>
      <c r="F31" s="108" t="s">
        <v>163</v>
      </c>
      <c r="G31" s="118"/>
      <c r="H31" s="118"/>
    </row>
    <row r="32" spans="2:8" ht="40.5" customHeight="1" thickBot="1" x14ac:dyDescent="0.3">
      <c r="B32" s="116"/>
      <c r="C32" s="118"/>
      <c r="D32" s="119"/>
      <c r="E32" s="121"/>
      <c r="F32" s="108" t="s">
        <v>184</v>
      </c>
      <c r="G32" s="118"/>
      <c r="H32" s="118"/>
    </row>
    <row r="33" spans="2:8" ht="36.75" customHeight="1" x14ac:dyDescent="0.25">
      <c r="B33" s="115">
        <v>6</v>
      </c>
      <c r="C33" s="117" t="s">
        <v>185</v>
      </c>
      <c r="D33" s="117"/>
      <c r="E33" s="120">
        <v>2</v>
      </c>
      <c r="F33" s="107" t="s">
        <v>186</v>
      </c>
      <c r="G33" s="117">
        <v>4500</v>
      </c>
      <c r="H33" s="117">
        <f t="shared" ref="H33" si="3">E33*G33</f>
        <v>9000</v>
      </c>
    </row>
    <row r="34" spans="2:8" ht="36.75" customHeight="1" x14ac:dyDescent="0.25">
      <c r="B34" s="116"/>
      <c r="C34" s="118"/>
      <c r="D34" s="118"/>
      <c r="E34" s="121"/>
      <c r="F34" s="108" t="s">
        <v>187</v>
      </c>
      <c r="G34" s="118"/>
      <c r="H34" s="118"/>
    </row>
    <row r="35" spans="2:8" ht="36.75" customHeight="1" x14ac:dyDescent="0.25">
      <c r="B35" s="116"/>
      <c r="C35" s="118"/>
      <c r="D35" s="118"/>
      <c r="E35" s="121"/>
      <c r="F35" s="108" t="s">
        <v>188</v>
      </c>
      <c r="G35" s="118"/>
      <c r="H35" s="118"/>
    </row>
    <row r="36" spans="2:8" ht="36.75" customHeight="1" x14ac:dyDescent="0.25">
      <c r="B36" s="116"/>
      <c r="C36" s="118"/>
      <c r="D36" s="118"/>
      <c r="E36" s="121"/>
      <c r="F36" s="108" t="s">
        <v>163</v>
      </c>
      <c r="G36" s="118"/>
      <c r="H36" s="118"/>
    </row>
    <row r="37" spans="2:8" ht="36.75" customHeight="1" thickBot="1" x14ac:dyDescent="0.3">
      <c r="B37" s="116"/>
      <c r="C37" s="118"/>
      <c r="D37" s="119"/>
      <c r="E37" s="121"/>
      <c r="F37" s="108" t="s">
        <v>189</v>
      </c>
      <c r="G37" s="118"/>
      <c r="H37" s="118"/>
    </row>
    <row r="38" spans="2:8" ht="22.5" customHeight="1" thickBot="1" x14ac:dyDescent="0.3">
      <c r="B38" s="55">
        <v>7</v>
      </c>
      <c r="C38" s="56" t="s">
        <v>190</v>
      </c>
      <c r="D38" s="59"/>
      <c r="E38" s="58"/>
      <c r="F38" s="107"/>
      <c r="G38" s="111"/>
      <c r="H38" s="56">
        <v>32000</v>
      </c>
    </row>
    <row r="39" spans="2:8" ht="47.25" customHeight="1" thickBot="1" x14ac:dyDescent="0.3">
      <c r="B39" s="60">
        <v>8</v>
      </c>
      <c r="C39" s="61" t="s">
        <v>0</v>
      </c>
      <c r="D39" s="61"/>
      <c r="E39" s="63"/>
      <c r="F39" s="109"/>
      <c r="G39" s="109"/>
      <c r="H39" s="64">
        <f>SUM(H8:H38)*0.2</f>
        <v>33600</v>
      </c>
    </row>
    <row r="40" spans="2:8" ht="34.5" customHeight="1" thickBot="1" x14ac:dyDescent="0.35">
      <c r="H40" s="110">
        <f>SUM(H8:H39)</f>
        <v>201600</v>
      </c>
    </row>
  </sheetData>
  <mergeCells count="37">
    <mergeCell ref="B33:B37"/>
    <mergeCell ref="C33:C37"/>
    <mergeCell ref="D33:D37"/>
    <mergeCell ref="E33:E37"/>
    <mergeCell ref="H33:H37"/>
    <mergeCell ref="G8:G12"/>
    <mergeCell ref="G13:G17"/>
    <mergeCell ref="G18:G22"/>
    <mergeCell ref="G23:G27"/>
    <mergeCell ref="G28:G32"/>
    <mergeCell ref="G33:G37"/>
    <mergeCell ref="B23:B27"/>
    <mergeCell ref="C23:C27"/>
    <mergeCell ref="D23:D27"/>
    <mergeCell ref="E23:E27"/>
    <mergeCell ref="H23:H27"/>
    <mergeCell ref="B28:B32"/>
    <mergeCell ref="C28:C32"/>
    <mergeCell ref="D28:D32"/>
    <mergeCell ref="E28:E32"/>
    <mergeCell ref="H28:H32"/>
    <mergeCell ref="B13:B17"/>
    <mergeCell ref="C13:C17"/>
    <mergeCell ref="D13:D17"/>
    <mergeCell ref="E13:E17"/>
    <mergeCell ref="H13:H17"/>
    <mergeCell ref="B18:B22"/>
    <mergeCell ref="C18:C22"/>
    <mergeCell ref="D18:D22"/>
    <mergeCell ref="E18:E22"/>
    <mergeCell ref="H18:H22"/>
    <mergeCell ref="B3:H3"/>
    <mergeCell ref="B8:B12"/>
    <mergeCell ref="C8:C12"/>
    <mergeCell ref="D8:D12"/>
    <mergeCell ref="E8:E12"/>
    <mergeCell ref="H8:H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ЗАГАЛЬНИЙ</vt:lpstr>
      <vt:lpstr>11 школа</vt:lpstr>
      <vt:lpstr>228 школа</vt:lpstr>
      <vt:lpstr>НВК 209</vt:lpstr>
      <vt:lpstr>474 ДНЗ</vt:lpstr>
      <vt:lpstr>192 ДНЗ</vt:lpstr>
      <vt:lpstr>'11 школа'!_GoBack</vt:lpstr>
      <vt:lpstr>'НВК 209'!_GoBack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2020-03-10T08:33:00Z</dcterms:modified>
</cp:coreProperties>
</file>