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4" i="1" l="1"/>
  <c r="I17" i="1" s="1"/>
  <c r="I16" i="1"/>
  <c r="I15" i="1"/>
  <c r="I13" i="1"/>
  <c r="I12" i="1"/>
  <c r="I11" i="1"/>
  <c r="I10" i="1"/>
  <c r="I8" i="1"/>
  <c r="I9" i="1"/>
  <c r="I6" i="1"/>
  <c r="I7" i="1"/>
  <c r="I5" i="1"/>
</calcChain>
</file>

<file path=xl/sharedStrings.xml><?xml version="1.0" encoding="utf-8"?>
<sst xmlns="http://schemas.openxmlformats.org/spreadsheetml/2006/main" count="43" uniqueCount="38">
  <si>
    <t>Улаштування бетонної плити</t>
  </si>
  <si>
    <t>Бетон В25 армований сіткою 04 мм 150х150 - 100 мм. Плівка з напуском. Щебінь (фракції 5-20 мм). Ущільнений грунт.</t>
  </si>
  <si>
    <t>м2</t>
  </si>
  <si>
    <t>Установка бетонних поребриків на щебневу основу</t>
  </si>
  <si>
    <t>Бордюр 100.20.8</t>
  </si>
  <si>
    <t>м.пог.</t>
  </si>
  <si>
    <t>Улаштування покриття Alsatan P</t>
  </si>
  <si>
    <t>Система покриття Alsatan P. Товщина 16мм. Колір згідно проєкту Метод укладки - механічний, ручний. Спортивне покриття Alsatan P - двошарове, безшовне, пористе покриття з гумової та EPDM крихти та поліуретанового в'яжучого. Система Alsatan P в основному рекомендується для відкритих та багатофункціональних майданчиків. Укладається на бетонні (висихання бетону 4-6%) та асфальтовані основи.</t>
  </si>
  <si>
    <t>М-0907</t>
  </si>
  <si>
    <t>Стовпчики гімнастичні</t>
  </si>
  <si>
    <t>шт</t>
  </si>
  <si>
    <t>М-0905</t>
  </si>
  <si>
    <t>Щит дитячий баскетбольний з кільцем на стійці, щит: 800*600*12мм</t>
  </si>
  <si>
    <t>Колода для переходу</t>
  </si>
  <si>
    <t>М-0951</t>
  </si>
  <si>
    <t xml:space="preserve">Шведська стінка </t>
  </si>
  <si>
    <t>М-0913</t>
  </si>
  <si>
    <t>2200*1200*1000мм</t>
  </si>
  <si>
    <t>Місток Ліана з фігурними перекладинами</t>
  </si>
  <si>
    <t>М-0919</t>
  </si>
  <si>
    <t>Всього:</t>
  </si>
  <si>
    <t>Монтаж:</t>
  </si>
  <si>
    <t>Доставка:</t>
  </si>
  <si>
    <t>Непередбачувані витрати:</t>
  </si>
  <si>
    <t>Всього по проєкту:</t>
  </si>
  <si>
    <t>№ п/п</t>
  </si>
  <si>
    <t>Назва</t>
  </si>
  <si>
    <t>Характеристики</t>
  </si>
  <si>
    <t>Ціна з ПДВ, грн</t>
  </si>
  <si>
    <t>К-ть</t>
  </si>
  <si>
    <t>Сума з ПДВ, грн.</t>
  </si>
  <si>
    <t>КОШТОРИС</t>
  </si>
  <si>
    <t>дитячого спортивного майданчика в ЗДО № 429, вул. Олени Теліги, 25/29</t>
  </si>
  <si>
    <t xml:space="preserve">Н-1000*L-2000* W-650 </t>
  </si>
  <si>
    <t>Н-650*L-2800*    W-300</t>
  </si>
  <si>
    <t>Н-1900*L-800*    W-600 (Н до кільця 1500)</t>
  </si>
  <si>
    <t>300*2500*1200  мм</t>
  </si>
  <si>
    <t>Од. вим.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</si>
</sst>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46464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14722</xdr:colOff>
      <xdr:row>9</xdr:row>
      <xdr:rowOff>66676</xdr:rowOff>
    </xdr:from>
    <xdr:to>
      <xdr:col>2</xdr:col>
      <xdr:colOff>1431176</xdr:colOff>
      <xdr:row>9</xdr:row>
      <xdr:rowOff>981076</xdr:rowOff>
    </xdr:to>
    <xdr:pic>
      <xdr:nvPicPr>
        <xdr:cNvPr id="4" name="Рисунок 3" descr="(М-0905) Дитячий баскетбольний щит з кільцем на стійці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62447" y="4505326"/>
          <a:ext cx="1416454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119246</xdr:colOff>
      <xdr:row>10</xdr:row>
      <xdr:rowOff>219075</xdr:rowOff>
    </xdr:from>
    <xdr:to>
      <xdr:col>2</xdr:col>
      <xdr:colOff>1469779</xdr:colOff>
      <xdr:row>10</xdr:row>
      <xdr:rowOff>914399</xdr:rowOff>
    </xdr:to>
    <xdr:pic>
      <xdr:nvPicPr>
        <xdr:cNvPr id="5" name="Рисунок 4" descr="http://detkin-dvor.com/local/image/488/003/m-0951koloda-dlya-hodinny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1" y="5705475"/>
          <a:ext cx="1350533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120650</xdr:colOff>
      <xdr:row>7</xdr:row>
      <xdr:rowOff>38099</xdr:rowOff>
    </xdr:from>
    <xdr:to>
      <xdr:col>2</xdr:col>
      <xdr:colOff>1371600</xdr:colOff>
      <xdr:row>7</xdr:row>
      <xdr:rowOff>976312</xdr:rowOff>
    </xdr:to>
    <xdr:pic>
      <xdr:nvPicPr>
        <xdr:cNvPr id="6" name="Рисунок 5" descr="090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375" y="2219324"/>
          <a:ext cx="1250950" cy="938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214991</xdr:colOff>
      <xdr:row>11</xdr:row>
      <xdr:rowOff>72389</xdr:rowOff>
    </xdr:from>
    <xdr:to>
      <xdr:col>2</xdr:col>
      <xdr:colOff>1295400</xdr:colOff>
      <xdr:row>11</xdr:row>
      <xdr:rowOff>828675</xdr:rowOff>
    </xdr:to>
    <xdr:pic>
      <xdr:nvPicPr>
        <xdr:cNvPr id="7" name="Рисунок 6" descr="http://detkin-dvor.com/local/image/347/002/1-900@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716" y="6520814"/>
          <a:ext cx="1080409" cy="756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8</xdr:row>
      <xdr:rowOff>161925</xdr:rowOff>
    </xdr:from>
    <xdr:to>
      <xdr:col>2</xdr:col>
      <xdr:colOff>1481562</xdr:colOff>
      <xdr:row>8</xdr:row>
      <xdr:rowOff>1095375</xdr:rowOff>
    </xdr:to>
    <xdr:pic>
      <xdr:nvPicPr>
        <xdr:cNvPr id="8" name="Рисунок 7" descr="M-0919 Ліана дитяча з фігурними перекладинами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3419475"/>
          <a:ext cx="1386312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topLeftCell="A7" workbookViewId="0">
      <selection activeCell="O6" sqref="O6"/>
    </sheetView>
  </sheetViews>
  <sheetFormatPr defaultRowHeight="15" x14ac:dyDescent="0.25"/>
  <cols>
    <col min="1" max="1" width="3.140625" style="1" customWidth="1"/>
    <col min="2" max="2" width="6.85546875" style="1" customWidth="1"/>
    <col min="3" max="3" width="22.42578125" style="1" customWidth="1"/>
    <col min="4" max="4" width="14.42578125" style="1" customWidth="1"/>
    <col min="5" max="5" width="14.140625" style="1" customWidth="1"/>
    <col min="6" max="6" width="6.7109375" style="1" customWidth="1"/>
    <col min="7" max="7" width="4.5703125" style="1" customWidth="1"/>
    <col min="8" max="8" width="5.5703125" style="1" customWidth="1"/>
    <col min="9" max="9" width="9.28515625" style="1" customWidth="1"/>
    <col min="10" max="16384" width="9.140625" style="1"/>
  </cols>
  <sheetData>
    <row r="2" spans="1:13" ht="18.75" x14ac:dyDescent="0.3">
      <c r="B2" s="10" t="s">
        <v>31</v>
      </c>
      <c r="C2" s="10"/>
      <c r="D2" s="10"/>
      <c r="E2" s="10"/>
      <c r="F2" s="10"/>
      <c r="G2" s="10"/>
      <c r="H2" s="10"/>
    </row>
    <row r="3" spans="1:13" ht="45.75" customHeight="1" x14ac:dyDescent="0.3">
      <c r="B3" s="11" t="s">
        <v>32</v>
      </c>
      <c r="C3" s="11"/>
      <c r="D3" s="11"/>
      <c r="E3" s="11"/>
      <c r="F3" s="11"/>
      <c r="G3" s="11"/>
      <c r="H3" s="11"/>
    </row>
    <row r="4" spans="1:13" ht="39" x14ac:dyDescent="0.25">
      <c r="A4" s="3" t="s">
        <v>25</v>
      </c>
      <c r="B4" s="12" t="s">
        <v>26</v>
      </c>
      <c r="C4" s="12"/>
      <c r="D4" s="12" t="s">
        <v>27</v>
      </c>
      <c r="E4" s="12"/>
      <c r="F4" s="3" t="s">
        <v>28</v>
      </c>
      <c r="G4" s="3" t="s">
        <v>29</v>
      </c>
      <c r="H4" s="3" t="s">
        <v>37</v>
      </c>
      <c r="I4" s="3" t="s">
        <v>30</v>
      </c>
    </row>
    <row r="5" spans="1:13" ht="36.75" customHeight="1" x14ac:dyDescent="0.25">
      <c r="A5" s="4">
        <v>1</v>
      </c>
      <c r="B5" s="16" t="s">
        <v>0</v>
      </c>
      <c r="C5" s="16"/>
      <c r="D5" s="16" t="s">
        <v>1</v>
      </c>
      <c r="E5" s="16"/>
      <c r="F5" s="5">
        <v>700</v>
      </c>
      <c r="G5" s="9">
        <v>250</v>
      </c>
      <c r="H5" s="4" t="s">
        <v>2</v>
      </c>
      <c r="I5" s="5">
        <f>F5*G5</f>
        <v>175000</v>
      </c>
    </row>
    <row r="6" spans="1:13" ht="31.5" customHeight="1" x14ac:dyDescent="0.25">
      <c r="A6" s="4">
        <v>2</v>
      </c>
      <c r="B6" s="16" t="s">
        <v>3</v>
      </c>
      <c r="C6" s="16"/>
      <c r="D6" s="16" t="s">
        <v>4</v>
      </c>
      <c r="E6" s="16"/>
      <c r="F6" s="5">
        <v>375</v>
      </c>
      <c r="G6" s="9">
        <v>60</v>
      </c>
      <c r="H6" s="4" t="s">
        <v>5</v>
      </c>
      <c r="I6" s="5">
        <f t="shared" ref="I6:I12" si="0">F6*G6</f>
        <v>22500</v>
      </c>
    </row>
    <row r="7" spans="1:13" ht="90" customHeight="1" x14ac:dyDescent="0.25">
      <c r="A7" s="4">
        <v>3</v>
      </c>
      <c r="B7" s="16" t="s">
        <v>6</v>
      </c>
      <c r="C7" s="16"/>
      <c r="D7" s="16" t="s">
        <v>7</v>
      </c>
      <c r="E7" s="16"/>
      <c r="F7" s="5">
        <v>1770</v>
      </c>
      <c r="G7" s="4">
        <v>250</v>
      </c>
      <c r="H7" s="4" t="s">
        <v>2</v>
      </c>
      <c r="I7" s="5">
        <f t="shared" si="0"/>
        <v>442500</v>
      </c>
    </row>
    <row r="8" spans="1:13" ht="90.75" customHeight="1" x14ac:dyDescent="0.25">
      <c r="A8" s="4">
        <v>4</v>
      </c>
      <c r="B8" s="4" t="s">
        <v>8</v>
      </c>
      <c r="C8" s="6"/>
      <c r="D8" s="4" t="s">
        <v>9</v>
      </c>
      <c r="E8" s="4" t="s">
        <v>34</v>
      </c>
      <c r="F8" s="5">
        <v>6850</v>
      </c>
      <c r="G8" s="4">
        <v>1</v>
      </c>
      <c r="H8" s="4" t="s">
        <v>10</v>
      </c>
      <c r="I8" s="5">
        <f t="shared" si="0"/>
        <v>6850</v>
      </c>
      <c r="L8"/>
    </row>
    <row r="9" spans="1:13" ht="93" customHeight="1" x14ac:dyDescent="0.25">
      <c r="A9" s="4">
        <v>5</v>
      </c>
      <c r="B9" s="4" t="s">
        <v>19</v>
      </c>
      <c r="C9" s="6"/>
      <c r="D9" s="4" t="s">
        <v>18</v>
      </c>
      <c r="E9" s="4" t="s">
        <v>33</v>
      </c>
      <c r="F9" s="5">
        <v>7150</v>
      </c>
      <c r="G9" s="4">
        <v>1</v>
      </c>
      <c r="H9" s="4" t="s">
        <v>10</v>
      </c>
      <c r="I9" s="5">
        <f t="shared" si="0"/>
        <v>7150</v>
      </c>
    </row>
    <row r="10" spans="1:13" ht="82.5" customHeight="1" x14ac:dyDescent="0.25">
      <c r="A10" s="4">
        <v>6</v>
      </c>
      <c r="B10" s="4" t="s">
        <v>11</v>
      </c>
      <c r="C10" s="4"/>
      <c r="D10" s="4" t="s">
        <v>12</v>
      </c>
      <c r="E10" s="4" t="s">
        <v>35</v>
      </c>
      <c r="F10" s="5">
        <v>6890</v>
      </c>
      <c r="G10" s="4">
        <v>1</v>
      </c>
      <c r="H10" s="4" t="s">
        <v>10</v>
      </c>
      <c r="I10" s="5">
        <f t="shared" si="0"/>
        <v>6890</v>
      </c>
      <c r="K10"/>
    </row>
    <row r="11" spans="1:13" ht="75.75" customHeight="1" x14ac:dyDescent="0.25">
      <c r="A11" s="4">
        <v>7</v>
      </c>
      <c r="B11" s="4" t="s">
        <v>14</v>
      </c>
      <c r="C11" s="4"/>
      <c r="D11" s="4" t="s">
        <v>13</v>
      </c>
      <c r="E11" s="7" t="s">
        <v>36</v>
      </c>
      <c r="F11" s="5">
        <v>3800</v>
      </c>
      <c r="G11" s="4">
        <v>1</v>
      </c>
      <c r="H11" s="4" t="s">
        <v>10</v>
      </c>
      <c r="I11" s="5">
        <f t="shared" si="0"/>
        <v>3800</v>
      </c>
      <c r="M11"/>
    </row>
    <row r="12" spans="1:13" ht="75" customHeight="1" x14ac:dyDescent="0.25">
      <c r="A12" s="4">
        <v>8</v>
      </c>
      <c r="B12" s="4" t="s">
        <v>16</v>
      </c>
      <c r="C12" s="4"/>
      <c r="D12" s="4" t="s">
        <v>15</v>
      </c>
      <c r="E12" s="4" t="s">
        <v>17</v>
      </c>
      <c r="F12" s="5">
        <v>9900</v>
      </c>
      <c r="G12" s="4">
        <v>1</v>
      </c>
      <c r="H12" s="4" t="s">
        <v>10</v>
      </c>
      <c r="I12" s="4">
        <f t="shared" si="0"/>
        <v>9900</v>
      </c>
    </row>
    <row r="13" spans="1:13" ht="15" customHeight="1" x14ac:dyDescent="0.25">
      <c r="A13" s="13" t="s">
        <v>20</v>
      </c>
      <c r="B13" s="14"/>
      <c r="C13" s="14"/>
      <c r="D13" s="14"/>
      <c r="E13" s="14"/>
      <c r="F13" s="14"/>
      <c r="G13" s="14"/>
      <c r="H13" s="15"/>
      <c r="I13" s="8">
        <f>SUM(I5:I12)</f>
        <v>674590</v>
      </c>
    </row>
    <row r="14" spans="1:13" ht="15" customHeight="1" x14ac:dyDescent="0.25">
      <c r="A14" s="13" t="s">
        <v>21</v>
      </c>
      <c r="B14" s="14"/>
      <c r="C14" s="14"/>
      <c r="D14" s="14"/>
      <c r="E14" s="14"/>
      <c r="F14" s="14"/>
      <c r="G14" s="14"/>
      <c r="H14" s="15"/>
      <c r="I14" s="3">
        <f>(I8+I9+I10+I11+I12)*25%</f>
        <v>8647.5</v>
      </c>
    </row>
    <row r="15" spans="1:13" ht="15" customHeight="1" x14ac:dyDescent="0.25">
      <c r="A15" s="13" t="s">
        <v>22</v>
      </c>
      <c r="B15" s="14"/>
      <c r="C15" s="14"/>
      <c r="D15" s="14"/>
      <c r="E15" s="14"/>
      <c r="F15" s="14"/>
      <c r="G15" s="14"/>
      <c r="H15" s="15"/>
      <c r="I15" s="3">
        <f>I13*5%</f>
        <v>33729.5</v>
      </c>
    </row>
    <row r="16" spans="1:13" ht="15" customHeight="1" x14ac:dyDescent="0.25">
      <c r="A16" s="13" t="s">
        <v>23</v>
      </c>
      <c r="B16" s="14"/>
      <c r="C16" s="14"/>
      <c r="D16" s="14"/>
      <c r="E16" s="14"/>
      <c r="F16" s="14"/>
      <c r="G16" s="14"/>
      <c r="H16" s="15"/>
      <c r="I16" s="3">
        <f>I13*20%</f>
        <v>134918</v>
      </c>
    </row>
    <row r="17" spans="1:9" ht="15" customHeight="1" x14ac:dyDescent="0.25">
      <c r="A17" s="13" t="s">
        <v>24</v>
      </c>
      <c r="B17" s="14"/>
      <c r="C17" s="14"/>
      <c r="D17" s="14"/>
      <c r="E17" s="14"/>
      <c r="F17" s="14"/>
      <c r="G17" s="14"/>
      <c r="H17" s="15"/>
      <c r="I17" s="8">
        <f>SUM(I13:I16)</f>
        <v>851885</v>
      </c>
    </row>
    <row r="18" spans="1:9" x14ac:dyDescent="0.25">
      <c r="I18" s="2"/>
    </row>
  </sheetData>
  <mergeCells count="15">
    <mergeCell ref="A14:H14"/>
    <mergeCell ref="A15:H15"/>
    <mergeCell ref="A16:H16"/>
    <mergeCell ref="A17:H17"/>
    <mergeCell ref="B5:C5"/>
    <mergeCell ref="B6:C6"/>
    <mergeCell ref="B7:C7"/>
    <mergeCell ref="D5:E5"/>
    <mergeCell ref="D6:E6"/>
    <mergeCell ref="D7:E7"/>
    <mergeCell ref="B2:H2"/>
    <mergeCell ref="B3:H3"/>
    <mergeCell ref="B4:C4"/>
    <mergeCell ref="D4:E4"/>
    <mergeCell ref="A13:H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2020-03-08T16:23:18Z</dcterms:modified>
</cp:coreProperties>
</file>