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8_{30142F73-AFC5-9F48-B551-62A67A6D10F5}" xr6:coauthVersionLast="45" xr6:coauthVersionMax="45" xr10:uidLastSave="{00000000-0000-0000-0000-000000000000}"/>
  <bookViews>
    <workbookView xWindow="0" yWindow="0" windowWidth="28800" windowHeight="12435" xr2:uid="{00000000-000D-0000-FFFF-FFFF00000000}"/>
  </bookViews>
  <sheets>
    <sheet name="Лист2 (3)" sheetId="5" r:id="rId1"/>
    <sheet name="Лист2 (4)" sheetId="6" r:id="rId2"/>
    <sheet name="Лист2 (5)" sheetId="7" r:id="rId3"/>
  </sheets>
  <definedNames>
    <definedName name="_xlnm._FilterDatabase" localSheetId="0" hidden="1">'Лист2 (3)'!$H$1:$H$70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5" l="1"/>
  <c r="H54" i="5"/>
  <c r="H56" i="5"/>
  <c r="H57" i="5"/>
  <c r="H59" i="5"/>
  <c r="H61" i="5"/>
  <c r="H63" i="5"/>
  <c r="H27" i="5"/>
  <c r="H28" i="5"/>
  <c r="H29" i="5"/>
  <c r="H30" i="5"/>
  <c r="H31" i="5"/>
  <c r="H23" i="5"/>
  <c r="H25" i="5"/>
  <c r="H15" i="5"/>
  <c r="H16" i="5"/>
  <c r="H17" i="5"/>
  <c r="H18" i="5"/>
  <c r="H19" i="5"/>
  <c r="H14" i="5"/>
  <c r="H45" i="5"/>
  <c r="H46" i="5"/>
  <c r="H47" i="5"/>
  <c r="H48" i="5"/>
  <c r="H44" i="5"/>
  <c r="H39" i="5"/>
  <c r="H40" i="5"/>
  <c r="H38" i="5"/>
  <c r="H34" i="5"/>
  <c r="H35" i="5"/>
  <c r="H49" i="5"/>
  <c r="H41" i="5"/>
  <c r="H21" i="5"/>
  <c r="H67" i="5"/>
</calcChain>
</file>

<file path=xl/sharedStrings.xml><?xml version="1.0" encoding="utf-8"?>
<sst xmlns="http://schemas.openxmlformats.org/spreadsheetml/2006/main" count="246" uniqueCount="146">
  <si>
    <t>№</t>
  </si>
  <si>
    <t>1.</t>
  </si>
  <si>
    <t>2.</t>
  </si>
  <si>
    <t>3.</t>
  </si>
  <si>
    <t>4.</t>
  </si>
  <si>
    <t>1.1.</t>
  </si>
  <si>
    <t>1.2.</t>
  </si>
  <si>
    <t>2.1.</t>
  </si>
  <si>
    <t>2.2.</t>
  </si>
  <si>
    <t>Кількість</t>
  </si>
  <si>
    <t>Вартість грн.</t>
  </si>
  <si>
    <t>3.1.</t>
  </si>
  <si>
    <t>3.2.</t>
  </si>
  <si>
    <t>Сума грн.</t>
  </si>
  <si>
    <t>4.1.</t>
  </si>
  <si>
    <t>4.2.</t>
  </si>
  <si>
    <t>Примітка</t>
  </si>
  <si>
    <t>Розрахунки до кошторису складені з урахуванням існуючих розцінок, за що відповідальність несе «Виконавець».</t>
  </si>
  <si>
    <t>«Замовник»</t>
  </si>
  <si>
    <t>«Виконавець»</t>
  </si>
  <si>
    <t>Директор  Департаменту культури                 Д. Попова</t>
  </si>
  <si>
    <t>Директор</t>
  </si>
  <si>
    <t xml:space="preserve">Головний бухгалтер </t>
  </si>
  <si>
    <t xml:space="preserve">Назва розділу </t>
  </si>
  <si>
    <t>Додаток до договору</t>
  </si>
  <si>
    <t>від «___» _______ 2018 р.</t>
  </si>
  <si>
    <t>КОШТОРИС</t>
  </si>
  <si>
    <t>ДК 021:2015 (CPV) :_____________________________________________________________________________________________________</t>
  </si>
  <si>
    <t>№ ______</t>
  </si>
  <si>
    <t>Назва заходу__________________________________________________________________________________________________________</t>
  </si>
  <si>
    <t xml:space="preserve">закупівлі </t>
  </si>
  <si>
    <t>ВИКОНАВЧИЙ КОШТОРИС</t>
  </si>
  <si>
    <t>Сума витрат згідно кошторису грн.</t>
  </si>
  <si>
    <t>Фактичні витрати грн.</t>
  </si>
  <si>
    <t>УТОЧНЮЧИЙ  КОШТОРИС</t>
  </si>
  <si>
    <t>Сума витрат згідно уточнюючого кошторису грн.</t>
  </si>
  <si>
    <t>Різниця  грн.</t>
  </si>
  <si>
    <t>Технічні та інші параметри</t>
  </si>
  <si>
    <t>Найменування послуги</t>
  </si>
  <si>
    <t>Одиниці виміру</t>
  </si>
  <si>
    <t>В т.ч. ПДВ або без ПДВ</t>
  </si>
  <si>
    <t>В т.ч. ПДВ без ПДВ</t>
  </si>
  <si>
    <t>Разом у т.ч. ПДВ без ПДВ</t>
  </si>
  <si>
    <t>Всього: …… грн.. (………. грн.. …. коп..) в т.ч. ПДВ ( або без ПДВ)  ……… грн..</t>
  </si>
  <si>
    <t>Разом у т.ч. ПДВ або без ПДВ</t>
  </si>
  <si>
    <t>Всього: …… грн.. (………. грн.. …. коп..) в т.ч. ПДВ  (або без ПДВ)  ……… грн..</t>
  </si>
  <si>
    <t>Разом без ПДВ</t>
  </si>
  <si>
    <t>Всього без ПДВ</t>
  </si>
  <si>
    <t xml:space="preserve"> Всього без ПДВ</t>
  </si>
  <si>
    <t>ДК 021:2015 (CPV) : 92310000-7 Послуги зі створювання та інтерпретування мистецьких і літературних творів.</t>
  </si>
  <si>
    <t>послуга</t>
  </si>
  <si>
    <t>Помічник головного режисера</t>
  </si>
  <si>
    <t>Дні</t>
  </si>
  <si>
    <t>ЄСВ 22%</t>
  </si>
  <si>
    <t>Вартість</t>
  </si>
  <si>
    <t>6.</t>
  </si>
  <si>
    <t>6.1.</t>
  </si>
  <si>
    <t>7.</t>
  </si>
  <si>
    <t>7.1.</t>
  </si>
  <si>
    <t>7.2.</t>
  </si>
  <si>
    <t>8.</t>
  </si>
  <si>
    <t xml:space="preserve">Послуги з виготовлення друкованої продукції </t>
  </si>
  <si>
    <t xml:space="preserve">Афіші </t>
  </si>
  <si>
    <t>Буклети</t>
  </si>
  <si>
    <t xml:space="preserve">Флаєра </t>
  </si>
  <si>
    <t xml:space="preserve">Вартість </t>
  </si>
  <si>
    <t xml:space="preserve">А1 (594х841 мм) </t>
  </si>
  <si>
    <t>Послуги з розміщення та розповсюдження інформаційного продукту</t>
  </si>
  <si>
    <t>Штуки</t>
  </si>
  <si>
    <t>Назва заходу: Організація та проведення  бродвейського мюзиклу "SCHOOL OF ROCK" (ANDREW LLOYD VEBBER)</t>
  </si>
  <si>
    <t>Музичний керівник</t>
  </si>
  <si>
    <t xml:space="preserve"> Літературний та художній переклад</t>
  </si>
  <si>
    <t xml:space="preserve"> Художник-сценограф</t>
  </si>
  <si>
    <t xml:space="preserve"> Художник з костюмів</t>
  </si>
  <si>
    <t xml:space="preserve"> Репетитор вокалу </t>
  </si>
  <si>
    <t xml:space="preserve"> Ліцезія "on a non-replica basis"</t>
  </si>
  <si>
    <t>1.3.</t>
  </si>
  <si>
    <t>1.4.</t>
  </si>
  <si>
    <t>1.5.</t>
  </si>
  <si>
    <t>1.7.</t>
  </si>
  <si>
    <t>Оплата послуг запрошених артистів</t>
  </si>
  <si>
    <t>Послуги  декораційного забезпечення</t>
  </si>
  <si>
    <t>опис</t>
  </si>
  <si>
    <t>Послуги з виготовлення костюмів для артистів</t>
  </si>
  <si>
    <t>Костюм дитячий</t>
  </si>
  <si>
    <t>6.2.</t>
  </si>
  <si>
    <t>6.3.</t>
  </si>
  <si>
    <t>Радіомікрофон гарнітура</t>
  </si>
  <si>
    <t>на період підготовки та проведення заходу (4 місяці)</t>
  </si>
  <si>
    <t>1.6.</t>
  </si>
  <si>
    <t>період підготовки 5 місяців</t>
  </si>
  <si>
    <t>період підготовки 4 місяців</t>
  </si>
  <si>
    <t>Виготовлення декорації "Ліцей"</t>
  </si>
  <si>
    <t>кв.м.</t>
  </si>
  <si>
    <t>3.3.</t>
  </si>
  <si>
    <t>3.4.</t>
  </si>
  <si>
    <t>Виготовлення декорації "Кімната Шніблі"</t>
  </si>
  <si>
    <t>Виготовлення декорації "ПАБ"</t>
  </si>
  <si>
    <t>Виготовлення декорації "Рок Сцена"</t>
  </si>
  <si>
    <t>Придбання радіосистем AKG Perception Wireless 45 Sports Set BD C1 Мікрофонна радіосистема</t>
  </si>
  <si>
    <t>Розмір 594х841 мм. Білий крейдований глянцевий папір 130 (офсетний) друк 4+0+порізка</t>
  </si>
  <si>
    <t>Крейд мат папір 350 г/м2. Повний колір 4+4 (офсет). Розмір у готовому вигляді 99х210 мм. 2 біговки. Без ламінації</t>
  </si>
  <si>
    <t>Крейдований глянцевий папір 130 г. Повний колір 4+4. Розмір 210х99 мм.</t>
  </si>
  <si>
    <t>5.</t>
  </si>
  <si>
    <t>5.1.</t>
  </si>
  <si>
    <t>5.2.</t>
  </si>
  <si>
    <t>5.3.</t>
  </si>
  <si>
    <t>Костюм "Розалі" жіночий</t>
  </si>
  <si>
    <t>Костюм жіночий, класичний, вечірнє вбрання</t>
  </si>
  <si>
    <t>Костюм "Шніблі" чоловічий</t>
  </si>
  <si>
    <t>Сорочка, джинси, жилет; футболка, джинси, кросівки, бандана</t>
  </si>
  <si>
    <t>Костюм "Петті" жіночий</t>
  </si>
  <si>
    <t>Світшот, джинси, вечірнє вбрання</t>
  </si>
  <si>
    <t>Костюм "Д'юї" чоловічий</t>
  </si>
  <si>
    <t>Жилет, сорочка, брюки; сорочка, джинси, світшот</t>
  </si>
  <si>
    <t>Дитяча форма ліцеїстів. Сорочка біла  з жилетом,юбка або брюки з  кольоровим</t>
  </si>
  <si>
    <t>7.3.</t>
  </si>
  <si>
    <t>7.4.</t>
  </si>
  <si>
    <t>7.5.</t>
  </si>
  <si>
    <t>6.4.</t>
  </si>
  <si>
    <t>6.5.</t>
  </si>
  <si>
    <t>Розміщення афіш на інформаційних щитах Київміськдовідка</t>
  </si>
  <si>
    <t>Розповсюдження флаєрів біля станцій метро</t>
  </si>
  <si>
    <t>Години</t>
  </si>
  <si>
    <t>Розповсюдження флаєрів</t>
  </si>
  <si>
    <t>Рекламні покази на фейсбук-інстаграм</t>
  </si>
  <si>
    <t>Реклама в соціальних мережах</t>
  </si>
  <si>
    <t>Місяців</t>
  </si>
  <si>
    <t>Розробка цифрових рекламних матеріалів</t>
  </si>
  <si>
    <t>Банери, афіші, відео-ролики</t>
  </si>
  <si>
    <t>Робота із інформаційними партнерами</t>
  </si>
  <si>
    <t>Розробка плану, аналітика, контроль</t>
  </si>
  <si>
    <t>7.6.</t>
  </si>
  <si>
    <t>8.1.</t>
  </si>
  <si>
    <t>Забезпечення дотримання норм авторського права</t>
  </si>
  <si>
    <t>Відповідно до норм міжнародного законодавства</t>
  </si>
  <si>
    <t>Послуги з технічного забезпечення звуковим обладнанням</t>
  </si>
  <si>
    <t xml:space="preserve">Оплата  робіт  режисерсько-постановочної групи </t>
  </si>
  <si>
    <t xml:space="preserve">Всього: Один мільйон сто тридцять тисяч шістсот шістдесят дві грн. 00 коп.   (1 130 662 грн.00 коп.) без ПДВ.         </t>
  </si>
  <si>
    <t>4 особи на весь період підготовки та проведення заходу</t>
  </si>
  <si>
    <t>Друк на тканині 190 м2</t>
  </si>
  <si>
    <t>Виготовлення конструкцій 150 м2</t>
  </si>
  <si>
    <t>Роботи з таргетування аудиторії за демографічними данними для проведення ефективної рекламної он-лайн кампанії, підбір ключових слів, тегів. Складання та втілення медіа-плану. Відслідковування ефективності та внесення необхідних змін та поправок у рекламну стратегію.</t>
  </si>
  <si>
    <t>Розіграші зарошень на прем'єру постановки на радіо, розміщення платних статей, залучення блогерів</t>
  </si>
  <si>
    <t>Оплата послуг запрошених артистів (дві жіночі та дві чоловічі партії)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</si>
</sst>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i/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5" fillId="0" borderId="0" xfId="0" applyFont="1" applyAlignment="1">
      <alignment vertical="center" wrapText="1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 applyAlignment="1"/>
    <xf numFmtId="0" fontId="0" fillId="0" borderId="4" xfId="0" applyBorder="1" applyAlignment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0" fillId="0" borderId="14" xfId="0" applyBorder="1"/>
    <xf numFmtId="0" fontId="0" fillId="0" borderId="1" xfId="0" applyBorder="1"/>
    <xf numFmtId="0" fontId="0" fillId="0" borderId="2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5" fillId="0" borderId="0" xfId="0" applyFont="1" applyAlignment="1">
      <alignment vertical="center"/>
    </xf>
    <xf numFmtId="0" fontId="0" fillId="0" borderId="8" xfId="0" applyBorder="1"/>
    <xf numFmtId="0" fontId="7" fillId="0" borderId="10" xfId="0" applyFont="1" applyBorder="1" applyAlignment="1"/>
    <xf numFmtId="0" fontId="7" fillId="0" borderId="8" xfId="0" applyFont="1" applyBorder="1" applyAlignment="1"/>
    <xf numFmtId="0" fontId="7" fillId="0" borderId="2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Font="1"/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4" xfId="0" applyFont="1" applyBorder="1" applyAlignment="1"/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6" fillId="0" borderId="2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horizontal="center" vertical="top" wrapText="1"/>
    </xf>
    <xf numFmtId="2" fontId="0" fillId="0" borderId="23" xfId="0" applyNumberFormat="1" applyBorder="1" applyAlignment="1">
      <alignment horizontal="center" vertical="top"/>
    </xf>
    <xf numFmtId="2" fontId="0" fillId="0" borderId="23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23" xfId="0" applyBorder="1" applyAlignment="1">
      <alignment vertical="top"/>
    </xf>
    <xf numFmtId="0" fontId="4" fillId="0" borderId="23" xfId="0" applyFont="1" applyBorder="1" applyAlignment="1">
      <alignment vertical="top"/>
    </xf>
    <xf numFmtId="0" fontId="0" fillId="0" borderId="23" xfId="0" applyBorder="1" applyAlignment="1">
      <alignment vertical="top"/>
    </xf>
    <xf numFmtId="2" fontId="0" fillId="0" borderId="23" xfId="0" applyNumberFormat="1" applyBorder="1" applyAlignment="1">
      <alignment horizontal="center" vertical="center" wrapText="1"/>
    </xf>
    <xf numFmtId="0" fontId="0" fillId="3" borderId="0" xfId="0" applyFill="1"/>
    <xf numFmtId="2" fontId="0" fillId="3" borderId="23" xfId="0" applyNumberFormat="1" applyFill="1" applyBorder="1" applyAlignment="1">
      <alignment horizontal="center" vertical="top"/>
    </xf>
    <xf numFmtId="0" fontId="10" fillId="3" borderId="23" xfId="0" applyFont="1" applyFill="1" applyBorder="1" applyAlignment="1">
      <alignment vertical="center"/>
    </xf>
    <xf numFmtId="0" fontId="0" fillId="3" borderId="23" xfId="0" applyFill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Fill="1" applyBorder="1" applyAlignment="1">
      <alignment vertical="top"/>
    </xf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vertical="top"/>
    </xf>
    <xf numFmtId="0" fontId="0" fillId="0" borderId="23" xfId="0" applyBorder="1" applyAlignment="1">
      <alignment vertical="top" wrapText="1"/>
    </xf>
    <xf numFmtId="0" fontId="11" fillId="0" borderId="0" xfId="0" applyFont="1"/>
    <xf numFmtId="0" fontId="13" fillId="0" borderId="0" xfId="0" applyFont="1"/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horizontal="center" vertical="top"/>
    </xf>
    <xf numFmtId="0" fontId="0" fillId="0" borderId="23" xfId="0" applyBorder="1" applyAlignment="1">
      <alignment vertical="top"/>
    </xf>
    <xf numFmtId="0" fontId="0" fillId="0" borderId="23" xfId="0" applyBorder="1"/>
    <xf numFmtId="0" fontId="0" fillId="0" borderId="0" xfId="0" applyAlignment="1"/>
    <xf numFmtId="0" fontId="9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wrapText="1"/>
    </xf>
    <xf numFmtId="0" fontId="4" fillId="0" borderId="23" xfId="0" applyFont="1" applyBorder="1"/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/>
    </xf>
    <xf numFmtId="0" fontId="6" fillId="0" borderId="23" xfId="0" applyFont="1" applyBorder="1"/>
    <xf numFmtId="0" fontId="0" fillId="0" borderId="23" xfId="0" applyBorder="1" applyAlignment="1">
      <alignment horizontal="left"/>
    </xf>
    <xf numFmtId="0" fontId="0" fillId="0" borderId="23" xfId="0" applyNumberForma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16" fontId="0" fillId="0" borderId="23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1" fontId="0" fillId="0" borderId="23" xfId="0" applyNumberFormat="1" applyBorder="1" applyAlignment="1">
      <alignment horizontal="left" vertical="top"/>
    </xf>
    <xf numFmtId="0" fontId="0" fillId="0" borderId="23" xfId="0" applyNumberForma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/>
    </xf>
    <xf numFmtId="0" fontId="0" fillId="3" borderId="23" xfId="0" applyNumberFormat="1" applyFill="1" applyBorder="1" applyAlignment="1">
      <alignment horizontal="left" vertical="top"/>
    </xf>
    <xf numFmtId="0" fontId="6" fillId="0" borderId="23" xfId="0" applyFont="1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23" xfId="0" applyNumberFormat="1" applyBorder="1" applyAlignment="1">
      <alignment horizontal="left"/>
    </xf>
    <xf numFmtId="0" fontId="4" fillId="0" borderId="23" xfId="0" applyFont="1" applyBorder="1" applyAlignment="1">
      <alignment horizontal="left" wrapText="1"/>
    </xf>
    <xf numFmtId="2" fontId="4" fillId="0" borderId="23" xfId="0" applyNumberFormat="1" applyFont="1" applyBorder="1" applyAlignment="1">
      <alignment horizontal="center" vertical="center"/>
    </xf>
    <xf numFmtId="0" fontId="0" fillId="0" borderId="23" xfId="0" applyBorder="1" applyAlignment="1"/>
    <xf numFmtId="0" fontId="4" fillId="2" borderId="23" xfId="0" applyFont="1" applyFill="1" applyBorder="1" applyAlignment="1"/>
    <xf numFmtId="0" fontId="0" fillId="0" borderId="0" xfId="0" applyFont="1" applyAlignment="1"/>
    <xf numFmtId="0" fontId="8" fillId="0" borderId="0" xfId="0" applyFont="1" applyAlignment="1"/>
    <xf numFmtId="0" fontId="5" fillId="0" borderId="0" xfId="0" applyFont="1" applyAlignment="1"/>
    <xf numFmtId="0" fontId="6" fillId="0" borderId="23" xfId="0" applyFont="1" applyBorder="1" applyAlignment="1">
      <alignment vertical="top"/>
    </xf>
    <xf numFmtId="2" fontId="0" fillId="0" borderId="23" xfId="0" applyNumberFormat="1" applyBorder="1" applyAlignment="1"/>
    <xf numFmtId="2" fontId="4" fillId="2" borderId="23" xfId="0" applyNumberFormat="1" applyFont="1" applyFill="1" applyBorder="1" applyAlignment="1"/>
    <xf numFmtId="2" fontId="3" fillId="3" borderId="23" xfId="0" applyNumberFormat="1" applyFont="1" applyFill="1" applyBorder="1" applyAlignment="1"/>
    <xf numFmtId="0" fontId="6" fillId="0" borderId="23" xfId="0" applyFont="1" applyBorder="1" applyAlignment="1">
      <alignment wrapText="1"/>
    </xf>
    <xf numFmtId="2" fontId="6" fillId="0" borderId="23" xfId="0" applyNumberFormat="1" applyFont="1" applyBorder="1" applyAlignment="1"/>
    <xf numFmtId="2" fontId="1" fillId="0" borderId="23" xfId="0" applyNumberFormat="1" applyFont="1" applyBorder="1" applyAlignment="1"/>
    <xf numFmtId="0" fontId="6" fillId="0" borderId="23" xfId="0" applyFont="1" applyBorder="1" applyAlignment="1"/>
    <xf numFmtId="0" fontId="0" fillId="0" borderId="23" xfId="0" applyBorder="1" applyAlignment="1">
      <alignment horizontal="center" wrapText="1"/>
    </xf>
    <xf numFmtId="0" fontId="4" fillId="0" borderId="23" xfId="0" applyFont="1" applyBorder="1" applyAlignment="1">
      <alignment horizontal="left"/>
    </xf>
    <xf numFmtId="0" fontId="4" fillId="0" borderId="23" xfId="0" applyNumberFormat="1" applyFont="1" applyBorder="1" applyAlignment="1">
      <alignment horizontal="left"/>
    </xf>
    <xf numFmtId="0" fontId="6" fillId="0" borderId="0" xfId="0" applyFont="1" applyBorder="1"/>
    <xf numFmtId="0" fontId="6" fillId="4" borderId="23" xfId="0" applyFont="1" applyFill="1" applyBorder="1"/>
    <xf numFmtId="2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4" fontId="6" fillId="4" borderId="23" xfId="0" applyNumberFormat="1" applyFont="1" applyFill="1" applyBorder="1"/>
    <xf numFmtId="2" fontId="2" fillId="0" borderId="0" xfId="0" applyNumberFormat="1" applyFont="1" applyAlignment="1"/>
    <xf numFmtId="0" fontId="0" fillId="0" borderId="23" xfId="0" applyBorder="1"/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23" xfId="0" applyBorder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5" xfId="0" applyFont="1" applyBorder="1" applyAlignment="1"/>
    <xf numFmtId="0" fontId="6" fillId="0" borderId="26" xfId="0" applyFont="1" applyBorder="1" applyAlignment="1"/>
    <xf numFmtId="0" fontId="6" fillId="0" borderId="24" xfId="0" applyFont="1" applyBorder="1" applyAlignment="1"/>
    <xf numFmtId="0" fontId="0" fillId="0" borderId="23" xfId="0" applyBorder="1"/>
    <xf numFmtId="0" fontId="6" fillId="0" borderId="23" xfId="0" applyFont="1" applyBorder="1"/>
    <xf numFmtId="0" fontId="6" fillId="0" borderId="23" xfId="0" applyFont="1" applyBorder="1" applyAlignment="1">
      <alignment vertical="top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21" xfId="0" applyBorder="1" applyAlignment="1">
      <alignment horizontal="left"/>
    </xf>
    <xf numFmtId="0" fontId="0" fillId="0" borderId="9" xfId="0" applyBorder="1" applyAlignment="1">
      <alignment horizontal="left"/>
    </xf>
    <xf numFmtId="16" fontId="0" fillId="0" borderId="5" xfId="0" applyNumberForma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Alignment="1"/>
    <xf numFmtId="0" fontId="6" fillId="0" borderId="0" xfId="0" applyFont="1" applyAlignment="1"/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tabSelected="1" topLeftCell="A17" zoomScale="95" zoomScaleNormal="95" workbookViewId="0">
      <selection activeCell="C23" sqref="C23"/>
    </sheetView>
  </sheetViews>
  <sheetFormatPr defaultRowHeight="15" x14ac:dyDescent="0.2"/>
  <cols>
    <col min="1" max="1" width="1.61328125" customWidth="1"/>
    <col min="2" max="2" width="7.12890625" style="109" customWidth="1"/>
    <col min="3" max="3" width="56.23046875" customWidth="1"/>
    <col min="4" max="4" width="85.82421875" customWidth="1"/>
    <col min="5" max="6" width="10.22265625" style="74" customWidth="1"/>
    <col min="7" max="7" width="11.97265625" style="67" customWidth="1"/>
    <col min="8" max="8" width="12.10546875" style="97" customWidth="1"/>
    <col min="9" max="9" width="11.296875" customWidth="1"/>
  </cols>
  <sheetData>
    <row r="1" spans="2:12" x14ac:dyDescent="0.2">
      <c r="G1" s="72"/>
      <c r="H1" s="122"/>
      <c r="I1" s="28"/>
    </row>
    <row r="2" spans="2:12" x14ac:dyDescent="0.2">
      <c r="H2" s="123"/>
      <c r="I2" s="28"/>
    </row>
    <row r="3" spans="2:12" x14ac:dyDescent="0.2">
      <c r="H3" s="124"/>
    </row>
    <row r="4" spans="2:12" x14ac:dyDescent="0.2">
      <c r="H4" s="124"/>
    </row>
    <row r="8" spans="2:12" x14ac:dyDescent="0.2">
      <c r="B8" s="147" t="s">
        <v>26</v>
      </c>
      <c r="C8" s="147"/>
      <c r="D8" s="147"/>
      <c r="E8" s="147"/>
      <c r="F8" s="147"/>
      <c r="G8" s="147"/>
      <c r="H8" s="147"/>
      <c r="I8" s="147"/>
      <c r="J8" s="92"/>
    </row>
    <row r="9" spans="2:12" x14ac:dyDescent="0.2">
      <c r="B9" s="148" t="s">
        <v>49</v>
      </c>
      <c r="C9" s="148"/>
      <c r="D9" s="148"/>
      <c r="E9" s="148"/>
      <c r="F9" s="148"/>
      <c r="G9" s="148"/>
      <c r="H9" s="148"/>
      <c r="I9" s="148"/>
      <c r="J9" s="91"/>
    </row>
    <row r="10" spans="2:12" x14ac:dyDescent="0.2">
      <c r="B10" s="149" t="s">
        <v>69</v>
      </c>
      <c r="C10" s="149"/>
      <c r="D10" s="149"/>
      <c r="E10" s="149"/>
      <c r="F10" s="149"/>
      <c r="G10" s="149"/>
      <c r="H10" s="149"/>
      <c r="I10" s="149"/>
    </row>
    <row r="12" spans="2:12" s="41" customFormat="1" ht="27.75" x14ac:dyDescent="0.2">
      <c r="B12" s="110" t="s">
        <v>0</v>
      </c>
      <c r="C12" s="66" t="s">
        <v>38</v>
      </c>
      <c r="D12" s="66" t="s">
        <v>37</v>
      </c>
      <c r="E12" s="65" t="s">
        <v>39</v>
      </c>
      <c r="F12" s="65" t="s">
        <v>9</v>
      </c>
      <c r="G12" s="65" t="s">
        <v>10</v>
      </c>
      <c r="H12" s="125" t="s">
        <v>13</v>
      </c>
      <c r="I12" s="66" t="s">
        <v>16</v>
      </c>
    </row>
    <row r="13" spans="2:12" ht="27.75" customHeight="1" x14ac:dyDescent="0.2">
      <c r="B13" s="134" t="s">
        <v>1</v>
      </c>
      <c r="C13" s="143" t="s">
        <v>137</v>
      </c>
      <c r="D13" s="144"/>
      <c r="E13" s="144"/>
      <c r="F13" s="144"/>
      <c r="G13" s="144"/>
      <c r="H13" s="144"/>
      <c r="I13" s="145"/>
    </row>
    <row r="14" spans="2:12" ht="19.5" customHeight="1" x14ac:dyDescent="0.2">
      <c r="B14" s="107" t="s">
        <v>5</v>
      </c>
      <c r="C14" s="96" t="s">
        <v>70</v>
      </c>
      <c r="D14" s="90" t="s">
        <v>88</v>
      </c>
      <c r="E14" s="69" t="s">
        <v>50</v>
      </c>
      <c r="F14" s="69">
        <v>1</v>
      </c>
      <c r="G14" s="71">
        <v>62112</v>
      </c>
      <c r="H14" s="138">
        <f>F14*G14</f>
        <v>62112</v>
      </c>
      <c r="I14" s="88"/>
    </row>
    <row r="15" spans="2:12" ht="16.5" customHeight="1" x14ac:dyDescent="0.2">
      <c r="B15" s="105" t="s">
        <v>6</v>
      </c>
      <c r="C15" s="96" t="s">
        <v>51</v>
      </c>
      <c r="D15" s="93" t="s">
        <v>88</v>
      </c>
      <c r="E15" s="69" t="s">
        <v>50</v>
      </c>
      <c r="F15" s="69">
        <v>1</v>
      </c>
      <c r="G15" s="71">
        <v>43479</v>
      </c>
      <c r="H15" s="138">
        <f t="shared" ref="H15:H19" si="0">F15*G15</f>
        <v>43479</v>
      </c>
      <c r="I15" s="88"/>
      <c r="J15" s="91"/>
      <c r="L15" s="91"/>
    </row>
    <row r="16" spans="2:12" ht="16.5" customHeight="1" x14ac:dyDescent="0.2">
      <c r="B16" s="111" t="s">
        <v>76</v>
      </c>
      <c r="C16" s="96" t="s">
        <v>71</v>
      </c>
      <c r="D16" s="90" t="s">
        <v>90</v>
      </c>
      <c r="E16" s="69" t="s">
        <v>50</v>
      </c>
      <c r="F16" s="69">
        <v>1</v>
      </c>
      <c r="G16" s="71">
        <v>43479</v>
      </c>
      <c r="H16" s="138">
        <f t="shared" si="0"/>
        <v>43479</v>
      </c>
      <c r="I16" s="88"/>
    </row>
    <row r="17" spans="1:14" ht="15" customHeight="1" x14ac:dyDescent="0.2">
      <c r="B17" s="112" t="s">
        <v>77</v>
      </c>
      <c r="C17" s="96" t="s">
        <v>72</v>
      </c>
      <c r="D17" s="93" t="s">
        <v>90</v>
      </c>
      <c r="E17" s="69" t="s">
        <v>50</v>
      </c>
      <c r="F17" s="69">
        <v>1</v>
      </c>
      <c r="G17" s="71">
        <v>55901</v>
      </c>
      <c r="H17" s="138">
        <f t="shared" si="0"/>
        <v>55901</v>
      </c>
      <c r="I17" s="88"/>
    </row>
    <row r="18" spans="1:14" s="48" customFormat="1" ht="17.25" customHeight="1" x14ac:dyDescent="0.2">
      <c r="B18" s="112" t="s">
        <v>78</v>
      </c>
      <c r="C18" s="96" t="s">
        <v>73</v>
      </c>
      <c r="D18" s="93" t="s">
        <v>91</v>
      </c>
      <c r="E18" s="69" t="s">
        <v>50</v>
      </c>
      <c r="F18" s="69">
        <v>1</v>
      </c>
      <c r="G18" s="81">
        <v>37267</v>
      </c>
      <c r="H18" s="138">
        <f t="shared" si="0"/>
        <v>37267</v>
      </c>
      <c r="I18" s="69"/>
    </row>
    <row r="19" spans="1:14" ht="18.75" customHeight="1" x14ac:dyDescent="0.2">
      <c r="B19" s="105" t="s">
        <v>89</v>
      </c>
      <c r="C19" s="96" t="s">
        <v>74</v>
      </c>
      <c r="D19" s="93" t="s">
        <v>88</v>
      </c>
      <c r="E19" s="69" t="s">
        <v>50</v>
      </c>
      <c r="F19" s="69">
        <v>1</v>
      </c>
      <c r="G19" s="71">
        <v>43479</v>
      </c>
      <c r="H19" s="138">
        <f t="shared" si="0"/>
        <v>43479</v>
      </c>
      <c r="I19" s="88"/>
    </row>
    <row r="20" spans="1:14" ht="20.25" customHeight="1" x14ac:dyDescent="0.2">
      <c r="B20" s="105" t="s">
        <v>79</v>
      </c>
      <c r="C20" s="78" t="s">
        <v>53</v>
      </c>
      <c r="D20" s="78"/>
      <c r="E20" s="69"/>
      <c r="F20" s="69"/>
      <c r="G20" s="88"/>
      <c r="H20" s="126">
        <v>62858</v>
      </c>
      <c r="I20" s="88"/>
      <c r="J20" s="91"/>
      <c r="K20" s="91"/>
      <c r="L20" s="91"/>
    </row>
    <row r="21" spans="1:14" x14ac:dyDescent="0.2">
      <c r="B21" s="113"/>
      <c r="C21" s="79" t="s">
        <v>48</v>
      </c>
      <c r="D21" s="79"/>
      <c r="E21" s="76"/>
      <c r="F21" s="76"/>
      <c r="G21" s="73"/>
      <c r="H21" s="127">
        <f>SUM(H14:H20)</f>
        <v>348575</v>
      </c>
      <c r="I21" s="73"/>
    </row>
    <row r="22" spans="1:14" s="97" customFormat="1" ht="32.25" customHeight="1" x14ac:dyDescent="0.2">
      <c r="B22" s="135" t="s">
        <v>2</v>
      </c>
      <c r="C22" s="150" t="s">
        <v>80</v>
      </c>
      <c r="D22" s="151"/>
      <c r="E22" s="151"/>
      <c r="F22" s="151"/>
      <c r="G22" s="151"/>
      <c r="H22" s="151"/>
      <c r="I22" s="152"/>
    </row>
    <row r="23" spans="1:14" ht="31.5" customHeight="1" x14ac:dyDescent="0.2">
      <c r="B23" s="108" t="s">
        <v>7</v>
      </c>
      <c r="C23" s="98" t="s">
        <v>144</v>
      </c>
      <c r="D23" s="93" t="s">
        <v>139</v>
      </c>
      <c r="E23" s="139" t="s">
        <v>50</v>
      </c>
      <c r="F23" s="139">
        <v>4</v>
      </c>
      <c r="G23" s="71">
        <v>31056</v>
      </c>
      <c r="H23" s="138">
        <f>F23*G23</f>
        <v>124224</v>
      </c>
      <c r="I23" s="78"/>
      <c r="J23" s="91"/>
      <c r="K23" s="91"/>
      <c r="L23" s="91"/>
      <c r="M23" s="91"/>
      <c r="N23" s="91"/>
    </row>
    <row r="24" spans="1:14" x14ac:dyDescent="0.2">
      <c r="B24" s="108"/>
      <c r="C24" s="89" t="s">
        <v>53</v>
      </c>
      <c r="D24" s="90"/>
      <c r="E24" s="69"/>
      <c r="F24" s="69"/>
      <c r="G24" s="70"/>
      <c r="H24" s="126">
        <v>27330</v>
      </c>
      <c r="I24" s="89"/>
      <c r="J24" s="91"/>
      <c r="K24" s="91"/>
      <c r="L24" s="91"/>
      <c r="M24" s="91"/>
      <c r="N24" s="91"/>
    </row>
    <row r="25" spans="1:14" x14ac:dyDescent="0.2">
      <c r="B25" s="105"/>
      <c r="C25" s="79" t="s">
        <v>47</v>
      </c>
      <c r="D25" s="78"/>
      <c r="E25" s="69"/>
      <c r="F25" s="69"/>
      <c r="G25" s="68"/>
      <c r="H25" s="127">
        <f>SUM(H23:H24)</f>
        <v>151554</v>
      </c>
      <c r="I25" s="78"/>
    </row>
    <row r="26" spans="1:14" ht="30" customHeight="1" x14ac:dyDescent="0.2">
      <c r="B26" s="135" t="s">
        <v>3</v>
      </c>
      <c r="C26" s="143" t="s">
        <v>81</v>
      </c>
      <c r="D26" s="144"/>
      <c r="E26" s="144"/>
      <c r="F26" s="144"/>
      <c r="G26" s="144"/>
      <c r="H26" s="144"/>
      <c r="I26" s="145"/>
    </row>
    <row r="27" spans="1:14" x14ac:dyDescent="0.2">
      <c r="A27" s="82"/>
      <c r="B27" s="114" t="s">
        <v>11</v>
      </c>
      <c r="C27" s="84" t="s">
        <v>92</v>
      </c>
      <c r="D27" s="142" t="s">
        <v>140</v>
      </c>
      <c r="E27" s="85" t="s">
        <v>93</v>
      </c>
      <c r="F27" s="85">
        <v>190</v>
      </c>
      <c r="G27" s="83">
        <v>350</v>
      </c>
      <c r="H27" s="128">
        <f>F27*G27</f>
        <v>66500</v>
      </c>
      <c r="I27" s="80"/>
      <c r="J27" s="91"/>
    </row>
    <row r="28" spans="1:14" x14ac:dyDescent="0.2">
      <c r="A28" s="82"/>
      <c r="B28" s="114" t="s">
        <v>12</v>
      </c>
      <c r="C28" s="84" t="s">
        <v>96</v>
      </c>
      <c r="D28" s="142" t="s">
        <v>140</v>
      </c>
      <c r="E28" s="85" t="s">
        <v>93</v>
      </c>
      <c r="F28" s="85">
        <v>190</v>
      </c>
      <c r="G28" s="83">
        <v>350</v>
      </c>
      <c r="H28" s="128">
        <f>F28*G28</f>
        <v>66500</v>
      </c>
      <c r="I28" s="95"/>
      <c r="J28" s="91"/>
    </row>
    <row r="29" spans="1:14" x14ac:dyDescent="0.2">
      <c r="A29" s="82"/>
      <c r="B29" s="114" t="s">
        <v>94</v>
      </c>
      <c r="C29" s="84" t="s">
        <v>97</v>
      </c>
      <c r="D29" s="142" t="s">
        <v>141</v>
      </c>
      <c r="E29" s="85" t="s">
        <v>93</v>
      </c>
      <c r="F29" s="85">
        <v>150</v>
      </c>
      <c r="G29" s="83">
        <v>200</v>
      </c>
      <c r="H29" s="128">
        <f t="shared" ref="H29:H30" si="1">F29*G29</f>
        <v>30000</v>
      </c>
      <c r="I29" s="95"/>
      <c r="J29" s="91"/>
    </row>
    <row r="30" spans="1:14" x14ac:dyDescent="0.2">
      <c r="A30" s="82"/>
      <c r="B30" s="114" t="s">
        <v>95</v>
      </c>
      <c r="C30" s="84" t="s">
        <v>98</v>
      </c>
      <c r="D30" s="142" t="s">
        <v>141</v>
      </c>
      <c r="E30" s="85" t="s">
        <v>93</v>
      </c>
      <c r="F30" s="85">
        <v>150</v>
      </c>
      <c r="G30" s="83">
        <v>200</v>
      </c>
      <c r="H30" s="128">
        <f t="shared" si="1"/>
        <v>30000</v>
      </c>
      <c r="I30" s="95"/>
      <c r="J30" s="91"/>
    </row>
    <row r="31" spans="1:14" x14ac:dyDescent="0.2">
      <c r="B31" s="107"/>
      <c r="C31" s="79" t="s">
        <v>47</v>
      </c>
      <c r="D31" s="78"/>
      <c r="E31" s="69"/>
      <c r="F31" s="69"/>
      <c r="G31" s="68"/>
      <c r="H31" s="127">
        <f>SUM(H27:H30)</f>
        <v>193000</v>
      </c>
      <c r="I31" s="78"/>
    </row>
    <row r="32" spans="1:14" ht="29.25" customHeight="1" x14ac:dyDescent="0.2">
      <c r="B32" s="134" t="s">
        <v>4</v>
      </c>
      <c r="C32" s="143" t="s">
        <v>136</v>
      </c>
      <c r="D32" s="144"/>
      <c r="E32" s="144"/>
      <c r="F32" s="144"/>
      <c r="G32" s="144"/>
      <c r="H32" s="144"/>
      <c r="I32" s="145"/>
    </row>
    <row r="33" spans="2:10" ht="14.25" customHeight="1" x14ac:dyDescent="0.2">
      <c r="B33" s="107"/>
      <c r="C33" s="96"/>
      <c r="D33" s="96"/>
      <c r="E33" s="65"/>
      <c r="F33" s="65" t="s">
        <v>68</v>
      </c>
      <c r="G33" s="65" t="s">
        <v>54</v>
      </c>
      <c r="H33" s="129" t="s">
        <v>13</v>
      </c>
      <c r="I33" s="93"/>
    </row>
    <row r="34" spans="2:10" ht="14.25" customHeight="1" x14ac:dyDescent="0.2">
      <c r="B34" s="104" t="s">
        <v>14</v>
      </c>
      <c r="C34" s="96" t="s">
        <v>87</v>
      </c>
      <c r="D34" s="96" t="s">
        <v>99</v>
      </c>
      <c r="E34" s="96"/>
      <c r="F34" s="96">
        <v>15</v>
      </c>
      <c r="G34" s="96">
        <v>9323</v>
      </c>
      <c r="H34" s="120">
        <f>F34*G34</f>
        <v>139845</v>
      </c>
      <c r="I34" s="96"/>
    </row>
    <row r="35" spans="2:10" x14ac:dyDescent="0.2">
      <c r="B35" s="107"/>
      <c r="C35" s="79" t="s">
        <v>47</v>
      </c>
      <c r="D35" s="78"/>
      <c r="E35" s="69"/>
      <c r="F35" s="69"/>
      <c r="G35" s="68"/>
      <c r="H35" s="127">
        <f>SUM(H34)</f>
        <v>139845</v>
      </c>
      <c r="I35" s="78"/>
    </row>
    <row r="36" spans="2:10" x14ac:dyDescent="0.2">
      <c r="B36" s="104" t="s">
        <v>103</v>
      </c>
      <c r="C36" s="153" t="s">
        <v>61</v>
      </c>
      <c r="D36" s="153"/>
      <c r="E36" s="153"/>
      <c r="F36" s="153"/>
      <c r="G36" s="153"/>
      <c r="H36" s="153"/>
      <c r="I36" s="153"/>
    </row>
    <row r="37" spans="2:10" x14ac:dyDescent="0.2">
      <c r="B37" s="146" t="s">
        <v>104</v>
      </c>
      <c r="C37" s="153" t="s">
        <v>62</v>
      </c>
      <c r="D37" s="153" t="s">
        <v>100</v>
      </c>
      <c r="E37" s="153"/>
      <c r="F37" s="103" t="s">
        <v>68</v>
      </c>
      <c r="G37" s="103" t="s">
        <v>54</v>
      </c>
      <c r="H37" s="132" t="s">
        <v>13</v>
      </c>
      <c r="I37" s="96"/>
    </row>
    <row r="38" spans="2:10" ht="15.75" customHeight="1" x14ac:dyDescent="0.2">
      <c r="B38" s="146"/>
      <c r="C38" s="153"/>
      <c r="D38" s="153"/>
      <c r="E38" s="153"/>
      <c r="F38" s="96">
        <v>100</v>
      </c>
      <c r="G38" s="96">
        <v>60</v>
      </c>
      <c r="H38" s="120">
        <f>F38*G38</f>
        <v>6000</v>
      </c>
      <c r="I38" s="96"/>
      <c r="J38" s="91"/>
    </row>
    <row r="39" spans="2:10" ht="34.5" customHeight="1" x14ac:dyDescent="0.2">
      <c r="B39" s="104" t="s">
        <v>105</v>
      </c>
      <c r="C39" s="96" t="s">
        <v>63</v>
      </c>
      <c r="D39" s="99" t="s">
        <v>101</v>
      </c>
      <c r="E39" s="96"/>
      <c r="F39" s="96">
        <v>5000</v>
      </c>
      <c r="G39" s="96">
        <v>3</v>
      </c>
      <c r="H39" s="120">
        <f t="shared" ref="H39:H40" si="2">F39*G39</f>
        <v>15000</v>
      </c>
      <c r="I39" s="96"/>
    </row>
    <row r="40" spans="2:10" x14ac:dyDescent="0.2">
      <c r="B40" s="104" t="s">
        <v>106</v>
      </c>
      <c r="C40" s="96" t="s">
        <v>64</v>
      </c>
      <c r="D40" s="96" t="s">
        <v>102</v>
      </c>
      <c r="E40" s="96"/>
      <c r="F40" s="96">
        <v>10000</v>
      </c>
      <c r="G40" s="96">
        <v>0.25</v>
      </c>
      <c r="H40" s="120">
        <f t="shared" si="2"/>
        <v>2500</v>
      </c>
      <c r="I40" s="96"/>
    </row>
    <row r="41" spans="2:10" ht="15" customHeight="1" x14ac:dyDescent="0.2">
      <c r="B41" s="104"/>
      <c r="C41" s="100" t="s">
        <v>47</v>
      </c>
      <c r="D41" s="100"/>
      <c r="E41" s="100"/>
      <c r="F41" s="100"/>
      <c r="G41" s="100"/>
      <c r="H41" s="121">
        <f>SUM(H38:H40)</f>
        <v>23500</v>
      </c>
      <c r="I41" s="96"/>
    </row>
    <row r="42" spans="2:10" ht="33" customHeight="1" x14ac:dyDescent="0.2">
      <c r="B42" s="106" t="s">
        <v>55</v>
      </c>
      <c r="C42" s="155" t="s">
        <v>83</v>
      </c>
      <c r="D42" s="155"/>
      <c r="E42" s="155"/>
      <c r="F42" s="155"/>
      <c r="G42" s="155"/>
      <c r="H42" s="155"/>
      <c r="I42" s="155"/>
    </row>
    <row r="43" spans="2:10" x14ac:dyDescent="0.2">
      <c r="B43" s="107"/>
      <c r="C43" s="96"/>
      <c r="D43" s="93" t="s">
        <v>82</v>
      </c>
      <c r="E43" s="95"/>
      <c r="F43" s="65" t="s">
        <v>68</v>
      </c>
      <c r="G43" s="66" t="s">
        <v>65</v>
      </c>
      <c r="H43" s="130" t="s">
        <v>13</v>
      </c>
      <c r="I43" s="78"/>
    </row>
    <row r="44" spans="2:10" x14ac:dyDescent="0.2">
      <c r="B44" s="107" t="s">
        <v>56</v>
      </c>
      <c r="C44" s="96" t="s">
        <v>107</v>
      </c>
      <c r="D44" s="93" t="s">
        <v>108</v>
      </c>
      <c r="E44" s="95"/>
      <c r="F44" s="101">
        <v>2</v>
      </c>
      <c r="G44" s="102">
        <v>3800</v>
      </c>
      <c r="H44" s="131">
        <f>F44*G44</f>
        <v>7600</v>
      </c>
      <c r="I44" s="95"/>
    </row>
    <row r="45" spans="2:10" x14ac:dyDescent="0.2">
      <c r="B45" s="107" t="s">
        <v>85</v>
      </c>
      <c r="C45" s="96" t="s">
        <v>109</v>
      </c>
      <c r="D45" s="93" t="s">
        <v>114</v>
      </c>
      <c r="E45" s="95"/>
      <c r="F45" s="101">
        <v>2</v>
      </c>
      <c r="G45" s="102">
        <v>3500</v>
      </c>
      <c r="H45" s="131">
        <f t="shared" ref="H45:H48" si="3">F45*G45</f>
        <v>7000</v>
      </c>
      <c r="I45" s="95"/>
    </row>
    <row r="46" spans="2:10" x14ac:dyDescent="0.2">
      <c r="B46" s="107" t="s">
        <v>86</v>
      </c>
      <c r="C46" s="96" t="s">
        <v>111</v>
      </c>
      <c r="D46" s="93" t="s">
        <v>112</v>
      </c>
      <c r="E46" s="95"/>
      <c r="F46" s="101">
        <v>2</v>
      </c>
      <c r="G46" s="102">
        <v>3700</v>
      </c>
      <c r="H46" s="131">
        <f t="shared" si="3"/>
        <v>7400</v>
      </c>
      <c r="I46" s="95"/>
    </row>
    <row r="47" spans="2:10" x14ac:dyDescent="0.2">
      <c r="B47" s="107" t="s">
        <v>119</v>
      </c>
      <c r="C47" s="96" t="s">
        <v>113</v>
      </c>
      <c r="D47" s="93" t="s">
        <v>110</v>
      </c>
      <c r="E47" s="95"/>
      <c r="F47" s="101">
        <v>2</v>
      </c>
      <c r="G47" s="102">
        <v>4800</v>
      </c>
      <c r="H47" s="131">
        <f t="shared" si="3"/>
        <v>9600</v>
      </c>
      <c r="I47" s="95"/>
    </row>
    <row r="48" spans="2:10" x14ac:dyDescent="0.2">
      <c r="B48" s="108" t="s">
        <v>120</v>
      </c>
      <c r="C48" s="96" t="s">
        <v>84</v>
      </c>
      <c r="D48" t="s">
        <v>115</v>
      </c>
      <c r="E48" s="95"/>
      <c r="F48" s="101">
        <v>11</v>
      </c>
      <c r="G48" s="102">
        <v>3600</v>
      </c>
      <c r="H48" s="131">
        <f t="shared" si="3"/>
        <v>39600</v>
      </c>
      <c r="I48" s="95"/>
    </row>
    <row r="49" spans="2:10" x14ac:dyDescent="0.2">
      <c r="B49" s="106"/>
      <c r="C49" s="79" t="s">
        <v>47</v>
      </c>
      <c r="D49" s="78"/>
      <c r="E49" s="69"/>
      <c r="F49" s="69"/>
      <c r="G49" s="68"/>
      <c r="H49" s="127">
        <f>SUM(H44:H48)</f>
        <v>71200</v>
      </c>
      <c r="I49" s="78"/>
    </row>
    <row r="50" spans="2:10" ht="33" customHeight="1" x14ac:dyDescent="0.2">
      <c r="B50" s="115" t="s">
        <v>57</v>
      </c>
      <c r="C50" s="154" t="s">
        <v>67</v>
      </c>
      <c r="D50" s="154"/>
      <c r="E50" s="154"/>
      <c r="F50" s="154"/>
      <c r="G50" s="154"/>
      <c r="H50" s="154"/>
      <c r="I50" s="154"/>
    </row>
    <row r="51" spans="2:10" ht="15" customHeight="1" x14ac:dyDescent="0.2">
      <c r="B51" s="146" t="s">
        <v>58</v>
      </c>
      <c r="C51" s="153" t="s">
        <v>121</v>
      </c>
      <c r="D51" s="153" t="s">
        <v>66</v>
      </c>
      <c r="E51" s="103" t="s">
        <v>52</v>
      </c>
      <c r="F51" s="103" t="s">
        <v>68</v>
      </c>
      <c r="G51" s="103" t="s">
        <v>65</v>
      </c>
      <c r="H51" s="132" t="s">
        <v>13</v>
      </c>
      <c r="I51" s="96"/>
      <c r="J51" s="91"/>
    </row>
    <row r="52" spans="2:10" x14ac:dyDescent="0.2">
      <c r="B52" s="146"/>
      <c r="C52" s="153"/>
      <c r="D52" s="153"/>
      <c r="E52" s="96">
        <v>20</v>
      </c>
      <c r="F52" s="96">
        <v>50</v>
      </c>
      <c r="G52" s="96">
        <v>15</v>
      </c>
      <c r="H52" s="120">
        <f>E52*F52*G52</f>
        <v>15000</v>
      </c>
      <c r="I52" s="96"/>
    </row>
    <row r="53" spans="2:10" x14ac:dyDescent="0.2">
      <c r="B53" s="158" t="s">
        <v>59</v>
      </c>
      <c r="C53" s="156" t="s">
        <v>124</v>
      </c>
      <c r="D53" s="156" t="s">
        <v>122</v>
      </c>
      <c r="E53" s="162" t="s">
        <v>50</v>
      </c>
      <c r="F53" s="96" t="s">
        <v>123</v>
      </c>
      <c r="G53" s="96" t="s">
        <v>65</v>
      </c>
      <c r="H53" s="120" t="s">
        <v>13</v>
      </c>
      <c r="I53" s="96"/>
    </row>
    <row r="54" spans="2:10" x14ac:dyDescent="0.2">
      <c r="B54" s="159"/>
      <c r="C54" s="157"/>
      <c r="D54" s="157"/>
      <c r="E54" s="163"/>
      <c r="F54" s="96">
        <v>100</v>
      </c>
      <c r="G54" s="96">
        <v>80</v>
      </c>
      <c r="H54" s="120">
        <f>F54*G54</f>
        <v>8000</v>
      </c>
      <c r="I54" s="96"/>
    </row>
    <row r="55" spans="2:10" x14ac:dyDescent="0.2">
      <c r="B55" s="158" t="s">
        <v>116</v>
      </c>
      <c r="C55" s="156" t="s">
        <v>126</v>
      </c>
      <c r="D55" s="156" t="s">
        <v>125</v>
      </c>
      <c r="E55" s="162" t="s">
        <v>50</v>
      </c>
      <c r="F55" s="96" t="s">
        <v>127</v>
      </c>
      <c r="G55" s="96" t="s">
        <v>65</v>
      </c>
      <c r="H55" s="120" t="s">
        <v>13</v>
      </c>
      <c r="I55" s="96"/>
    </row>
    <row r="56" spans="2:10" x14ac:dyDescent="0.2">
      <c r="B56" s="159"/>
      <c r="C56" s="157"/>
      <c r="D56" s="157"/>
      <c r="E56" s="163"/>
      <c r="F56" s="96">
        <v>9</v>
      </c>
      <c r="G56" s="96">
        <v>4000</v>
      </c>
      <c r="H56" s="120">
        <f>F56*G56</f>
        <v>36000</v>
      </c>
      <c r="I56" s="96"/>
    </row>
    <row r="57" spans="2:10" x14ac:dyDescent="0.2">
      <c r="B57" s="168" t="s">
        <v>117</v>
      </c>
      <c r="C57" s="166" t="s">
        <v>128</v>
      </c>
      <c r="D57" s="146" t="s">
        <v>129</v>
      </c>
      <c r="E57" s="162" t="s">
        <v>50</v>
      </c>
      <c r="F57" s="160">
        <v>9</v>
      </c>
      <c r="G57" s="160">
        <v>2666</v>
      </c>
      <c r="H57" s="164">
        <f t="shared" ref="H57" si="4">F57*G57</f>
        <v>23994</v>
      </c>
      <c r="I57" s="96"/>
    </row>
    <row r="58" spans="2:10" ht="21" customHeight="1" x14ac:dyDescent="0.2">
      <c r="B58" s="159"/>
      <c r="C58" s="167"/>
      <c r="D58" s="146"/>
      <c r="E58" s="163"/>
      <c r="F58" s="161"/>
      <c r="G58" s="161"/>
      <c r="H58" s="165"/>
      <c r="I58" s="96"/>
    </row>
    <row r="59" spans="2:10" ht="21" customHeight="1" x14ac:dyDescent="0.2">
      <c r="B59" s="158" t="s">
        <v>118</v>
      </c>
      <c r="C59" s="166" t="s">
        <v>130</v>
      </c>
      <c r="D59" s="172" t="s">
        <v>143</v>
      </c>
      <c r="E59" s="162" t="s">
        <v>50</v>
      </c>
      <c r="F59" s="160">
        <v>9</v>
      </c>
      <c r="G59" s="160">
        <v>2666</v>
      </c>
      <c r="H59" s="164">
        <f t="shared" ref="H59" si="5">F59*G59</f>
        <v>23994</v>
      </c>
      <c r="I59" s="96"/>
    </row>
    <row r="60" spans="2:10" ht="21" customHeight="1" x14ac:dyDescent="0.2">
      <c r="B60" s="159"/>
      <c r="C60" s="167"/>
      <c r="D60" s="172"/>
      <c r="E60" s="163"/>
      <c r="F60" s="161"/>
      <c r="G60" s="161"/>
      <c r="H60" s="165"/>
      <c r="I60" s="96"/>
    </row>
    <row r="61" spans="2:10" ht="21" customHeight="1" x14ac:dyDescent="0.2">
      <c r="B61" s="158" t="s">
        <v>132</v>
      </c>
      <c r="C61" s="146" t="s">
        <v>131</v>
      </c>
      <c r="D61" s="173" t="s">
        <v>142</v>
      </c>
      <c r="E61" s="162" t="s">
        <v>50</v>
      </c>
      <c r="F61" s="160">
        <v>9</v>
      </c>
      <c r="G61" s="160">
        <v>4000</v>
      </c>
      <c r="H61" s="164">
        <f t="shared" ref="H61" si="6">F61*G61</f>
        <v>36000</v>
      </c>
      <c r="I61" s="96"/>
    </row>
    <row r="62" spans="2:10" ht="21" customHeight="1" x14ac:dyDescent="0.2">
      <c r="B62" s="159"/>
      <c r="C62" s="146"/>
      <c r="D62" s="174"/>
      <c r="E62" s="163"/>
      <c r="F62" s="161"/>
      <c r="G62" s="161"/>
      <c r="H62" s="165"/>
      <c r="I62" s="96"/>
    </row>
    <row r="63" spans="2:10" x14ac:dyDescent="0.2">
      <c r="B63" s="104"/>
      <c r="C63" s="100" t="s">
        <v>47</v>
      </c>
      <c r="D63" s="100"/>
      <c r="E63" s="100"/>
      <c r="F63" s="100"/>
      <c r="G63" s="100"/>
      <c r="H63" s="121">
        <f>SUM(H52:H62)</f>
        <v>142988</v>
      </c>
      <c r="I63" s="96"/>
    </row>
    <row r="64" spans="2:10" ht="30" customHeight="1" x14ac:dyDescent="0.2">
      <c r="B64" s="115" t="s">
        <v>60</v>
      </c>
      <c r="C64" s="169" t="s">
        <v>134</v>
      </c>
      <c r="D64" s="170"/>
      <c r="E64" s="170"/>
      <c r="F64" s="170"/>
      <c r="G64" s="170"/>
      <c r="H64" s="170"/>
      <c r="I64" s="171"/>
    </row>
    <row r="65" spans="2:13" ht="23.25" customHeight="1" x14ac:dyDescent="0.2">
      <c r="B65" s="117" t="s">
        <v>133</v>
      </c>
      <c r="C65" s="96" t="s">
        <v>75</v>
      </c>
      <c r="D65" s="116" t="s">
        <v>135</v>
      </c>
      <c r="E65" s="133" t="s">
        <v>50</v>
      </c>
      <c r="F65" s="69"/>
      <c r="G65" s="71"/>
      <c r="H65" s="126">
        <v>60000</v>
      </c>
      <c r="I65" s="88"/>
      <c r="J65" s="91"/>
      <c r="K65" s="91"/>
      <c r="L65" s="91"/>
      <c r="M65" s="91"/>
    </row>
    <row r="66" spans="2:13" ht="18.75" customHeight="1" x14ac:dyDescent="0.2">
      <c r="B66" s="117"/>
      <c r="C66" s="100" t="s">
        <v>47</v>
      </c>
      <c r="D66" s="118"/>
      <c r="E66" s="76"/>
      <c r="F66" s="76"/>
      <c r="G66" s="119"/>
      <c r="H66" s="127">
        <v>60000</v>
      </c>
      <c r="I66" s="94"/>
      <c r="J66" s="91"/>
      <c r="K66" s="91"/>
      <c r="L66" s="91"/>
      <c r="M66" s="91"/>
    </row>
    <row r="67" spans="2:13" s="136" customFormat="1" ht="21" customHeight="1" x14ac:dyDescent="0.2">
      <c r="B67" s="137"/>
      <c r="C67" s="137" t="s">
        <v>46</v>
      </c>
      <c r="D67" s="137"/>
      <c r="E67" s="137"/>
      <c r="F67" s="137"/>
      <c r="G67" s="137"/>
      <c r="H67" s="140">
        <f>H21+H25+H31+H35+H41+H49+H63+H66</f>
        <v>1130662</v>
      </c>
      <c r="I67" s="137"/>
    </row>
    <row r="69" spans="2:13" x14ac:dyDescent="0.2">
      <c r="C69" s="87" t="s">
        <v>138</v>
      </c>
      <c r="D69" s="86"/>
      <c r="E69" s="77"/>
      <c r="F69" s="77"/>
      <c r="G69" s="75"/>
      <c r="H69" s="141"/>
    </row>
    <row r="70" spans="2:13" x14ac:dyDescent="0.2">
      <c r="C70" s="75"/>
      <c r="E70"/>
      <c r="F70"/>
      <c r="G70"/>
    </row>
  </sheetData>
  <autoFilter ref="H1:H70" xr:uid="{00000000-0009-0000-0000-000000000000}"/>
  <mergeCells count="47">
    <mergeCell ref="C64:I64"/>
    <mergeCell ref="G61:G62"/>
    <mergeCell ref="H61:H62"/>
    <mergeCell ref="B61:B62"/>
    <mergeCell ref="C59:C60"/>
    <mergeCell ref="D59:D60"/>
    <mergeCell ref="E61:E62"/>
    <mergeCell ref="F61:F62"/>
    <mergeCell ref="C61:C62"/>
    <mergeCell ref="D61:D62"/>
    <mergeCell ref="G57:G58"/>
    <mergeCell ref="E53:E54"/>
    <mergeCell ref="E55:E56"/>
    <mergeCell ref="H57:H58"/>
    <mergeCell ref="B59:B60"/>
    <mergeCell ref="E59:E60"/>
    <mergeCell ref="F59:F60"/>
    <mergeCell ref="G59:G60"/>
    <mergeCell ref="H59:H60"/>
    <mergeCell ref="C57:C58"/>
    <mergeCell ref="D57:D58"/>
    <mergeCell ref="B57:B58"/>
    <mergeCell ref="E57:E58"/>
    <mergeCell ref="F57:F58"/>
    <mergeCell ref="C42:I42"/>
    <mergeCell ref="D53:D54"/>
    <mergeCell ref="C53:C54"/>
    <mergeCell ref="B53:B54"/>
    <mergeCell ref="B55:B56"/>
    <mergeCell ref="C55:C56"/>
    <mergeCell ref="D55:D56"/>
    <mergeCell ref="C26:I26"/>
    <mergeCell ref="B51:B52"/>
    <mergeCell ref="B8:I8"/>
    <mergeCell ref="B9:I9"/>
    <mergeCell ref="B10:I10"/>
    <mergeCell ref="C13:I13"/>
    <mergeCell ref="C22:I22"/>
    <mergeCell ref="C32:I32"/>
    <mergeCell ref="D51:D52"/>
    <mergeCell ref="C51:C52"/>
    <mergeCell ref="C50:I50"/>
    <mergeCell ref="C36:I36"/>
    <mergeCell ref="B37:B38"/>
    <mergeCell ref="C37:C38"/>
    <mergeCell ref="D37:D38"/>
    <mergeCell ref="E37:E38"/>
  </mergeCells>
  <printOptions horizontalCentere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38"/>
  <sheetViews>
    <sheetView workbookViewId="0">
      <selection activeCell="B33" sqref="B33"/>
    </sheetView>
  </sheetViews>
  <sheetFormatPr defaultRowHeight="15" x14ac:dyDescent="0.2"/>
  <cols>
    <col min="1" max="1" width="4.9765625" customWidth="1"/>
    <col min="2" max="2" width="7.53125" customWidth="1"/>
    <col min="3" max="3" width="29.86328125" customWidth="1"/>
    <col min="4" max="5" width="19.50390625" customWidth="1"/>
    <col min="6" max="6" width="13.1796875" customWidth="1"/>
    <col min="7" max="7" width="12.10546875" style="48" customWidth="1"/>
    <col min="8" max="8" width="14.125" customWidth="1"/>
    <col min="9" max="9" width="10.625" customWidth="1"/>
    <col min="10" max="10" width="13.046875" customWidth="1"/>
  </cols>
  <sheetData>
    <row r="1" spans="2:10" x14ac:dyDescent="0.2">
      <c r="G1" s="1"/>
      <c r="H1" s="28" t="s">
        <v>24</v>
      </c>
      <c r="I1" s="28"/>
      <c r="J1" s="28"/>
    </row>
    <row r="2" spans="2:10" x14ac:dyDescent="0.2">
      <c r="H2" s="29" t="s">
        <v>30</v>
      </c>
      <c r="I2" s="29"/>
      <c r="J2" s="28"/>
    </row>
    <row r="3" spans="2:10" x14ac:dyDescent="0.2">
      <c r="H3" s="22" t="s">
        <v>28</v>
      </c>
      <c r="I3" s="22"/>
    </row>
    <row r="4" spans="2:10" x14ac:dyDescent="0.2">
      <c r="H4" s="22" t="s">
        <v>25</v>
      </c>
      <c r="I4" s="22"/>
    </row>
    <row r="6" spans="2:10" x14ac:dyDescent="0.2">
      <c r="B6" s="147" t="s">
        <v>31</v>
      </c>
      <c r="C6" s="147"/>
      <c r="D6" s="147"/>
      <c r="E6" s="147"/>
      <c r="F6" s="147"/>
      <c r="G6" s="147"/>
      <c r="H6" s="147"/>
      <c r="I6" s="147"/>
      <c r="J6" s="147"/>
    </row>
    <row r="7" spans="2:10" x14ac:dyDescent="0.2">
      <c r="B7" s="27"/>
      <c r="C7" s="27"/>
      <c r="D7" s="27"/>
      <c r="E7" s="64"/>
      <c r="F7" s="27"/>
      <c r="G7" s="49"/>
      <c r="H7" s="27"/>
      <c r="I7" s="27"/>
      <c r="J7" s="27"/>
    </row>
    <row r="8" spans="2:10" x14ac:dyDescent="0.2">
      <c r="B8" s="176" t="s">
        <v>27</v>
      </c>
      <c r="C8" s="176"/>
      <c r="D8" s="176"/>
      <c r="E8" s="176"/>
      <c r="F8" s="176"/>
      <c r="G8" s="176"/>
      <c r="H8" s="176"/>
      <c r="I8" s="176"/>
      <c r="J8" s="176"/>
    </row>
    <row r="10" spans="2:10" x14ac:dyDescent="0.2">
      <c r="B10" s="176" t="s">
        <v>29</v>
      </c>
      <c r="C10" s="176"/>
      <c r="D10" s="176"/>
      <c r="E10" s="176"/>
      <c r="F10" s="176"/>
      <c r="G10" s="176"/>
      <c r="H10" s="176"/>
      <c r="I10" s="176"/>
      <c r="J10" s="176"/>
    </row>
    <row r="11" spans="2:10" ht="15.75" thickBot="1" x14ac:dyDescent="0.25"/>
    <row r="12" spans="2:10" ht="77.25" customHeight="1" thickBot="1" x14ac:dyDescent="0.25">
      <c r="B12" s="30" t="s">
        <v>0</v>
      </c>
      <c r="C12" s="39" t="s">
        <v>38</v>
      </c>
      <c r="D12" s="32" t="s">
        <v>37</v>
      </c>
      <c r="E12" s="32" t="s">
        <v>39</v>
      </c>
      <c r="F12" s="30" t="s">
        <v>9</v>
      </c>
      <c r="G12" s="32" t="s">
        <v>10</v>
      </c>
      <c r="H12" s="32" t="s">
        <v>32</v>
      </c>
      <c r="I12" s="39" t="s">
        <v>33</v>
      </c>
      <c r="J12" s="31" t="s">
        <v>16</v>
      </c>
    </row>
    <row r="13" spans="2:10" ht="15.75" thickBot="1" x14ac:dyDescent="0.25">
      <c r="B13" s="12" t="s">
        <v>1</v>
      </c>
      <c r="C13" s="24" t="s">
        <v>23</v>
      </c>
      <c r="D13" s="6"/>
      <c r="E13" s="6"/>
      <c r="F13" s="6"/>
      <c r="G13" s="6"/>
      <c r="H13" s="6"/>
      <c r="I13" s="6"/>
      <c r="J13" s="7"/>
    </row>
    <row r="14" spans="2:10" x14ac:dyDescent="0.2">
      <c r="B14" s="16" t="s">
        <v>5</v>
      </c>
      <c r="C14" s="14"/>
      <c r="D14" s="4"/>
      <c r="E14" s="4"/>
      <c r="F14" s="4"/>
      <c r="G14" s="51"/>
      <c r="H14" s="4"/>
      <c r="I14" s="5"/>
      <c r="J14" s="20"/>
    </row>
    <row r="15" spans="2:10" ht="15.75" thickBot="1" x14ac:dyDescent="0.25">
      <c r="B15" s="17" t="s">
        <v>6</v>
      </c>
      <c r="C15" s="15"/>
      <c r="D15" s="3"/>
      <c r="E15" s="3"/>
      <c r="F15" s="3"/>
      <c r="G15" s="53"/>
      <c r="H15" s="3"/>
      <c r="I15" s="37"/>
      <c r="J15" s="21"/>
    </row>
    <row r="16" spans="2:10" ht="15.75" thickBot="1" x14ac:dyDescent="0.25">
      <c r="B16" s="34"/>
      <c r="C16" s="8" t="s">
        <v>40</v>
      </c>
      <c r="D16" s="8"/>
      <c r="E16" s="8"/>
      <c r="F16" s="8"/>
      <c r="G16" s="54"/>
      <c r="H16" s="8"/>
      <c r="I16" s="38"/>
      <c r="J16" s="9"/>
    </row>
    <row r="17" spans="2:10" ht="15.75" thickBot="1" x14ac:dyDescent="0.25">
      <c r="B17" s="2" t="s">
        <v>2</v>
      </c>
      <c r="C17" s="24" t="s">
        <v>23</v>
      </c>
      <c r="D17" s="24"/>
      <c r="E17" s="24"/>
      <c r="F17" s="24"/>
      <c r="G17" s="24"/>
      <c r="H17" s="24"/>
      <c r="I17" s="24"/>
      <c r="J17" s="33"/>
    </row>
    <row r="18" spans="2:10" x14ac:dyDescent="0.2">
      <c r="B18" s="16" t="s">
        <v>7</v>
      </c>
      <c r="C18" s="14"/>
      <c r="D18" s="4"/>
      <c r="E18" s="4"/>
      <c r="F18" s="4"/>
      <c r="G18" s="51"/>
      <c r="H18" s="4"/>
      <c r="I18" s="5"/>
      <c r="J18" s="20"/>
    </row>
    <row r="19" spans="2:10" ht="15.75" thickBot="1" x14ac:dyDescent="0.25">
      <c r="B19" s="18" t="s">
        <v>8</v>
      </c>
      <c r="C19" s="15"/>
      <c r="D19" s="3"/>
      <c r="E19" s="3"/>
      <c r="F19" s="3"/>
      <c r="G19" s="53"/>
      <c r="H19" s="3"/>
      <c r="I19" s="37"/>
      <c r="J19" s="21"/>
    </row>
    <row r="20" spans="2:10" ht="15.75" thickBot="1" x14ac:dyDescent="0.25">
      <c r="B20" s="35"/>
      <c r="C20" s="8" t="s">
        <v>40</v>
      </c>
      <c r="D20" s="8"/>
      <c r="E20" s="8"/>
      <c r="F20" s="8"/>
      <c r="G20" s="54"/>
      <c r="H20" s="8"/>
      <c r="I20" s="38"/>
      <c r="J20" s="9"/>
    </row>
    <row r="21" spans="2:10" ht="15.75" thickBot="1" x14ac:dyDescent="0.25">
      <c r="B21" s="2" t="s">
        <v>3</v>
      </c>
      <c r="C21" s="24" t="s">
        <v>23</v>
      </c>
      <c r="D21" s="24"/>
      <c r="E21" s="24"/>
      <c r="F21" s="24"/>
      <c r="G21" s="24"/>
      <c r="H21" s="24"/>
      <c r="I21" s="24"/>
      <c r="J21" s="33"/>
    </row>
    <row r="22" spans="2:10" x14ac:dyDescent="0.2">
      <c r="B22" s="19" t="s">
        <v>11</v>
      </c>
      <c r="C22" s="14"/>
      <c r="D22" s="4"/>
      <c r="E22" s="4"/>
      <c r="F22" s="4"/>
      <c r="G22" s="51"/>
      <c r="H22" s="4"/>
      <c r="I22" s="5"/>
      <c r="J22" s="20"/>
    </row>
    <row r="23" spans="2:10" ht="15.75" thickBot="1" x14ac:dyDescent="0.25">
      <c r="B23" s="17" t="s">
        <v>12</v>
      </c>
      <c r="C23" s="15"/>
      <c r="D23" s="3"/>
      <c r="E23" s="3"/>
      <c r="F23" s="3"/>
      <c r="G23" s="53"/>
      <c r="H23" s="3"/>
      <c r="I23" s="37"/>
      <c r="J23" s="21"/>
    </row>
    <row r="24" spans="2:10" ht="15.75" thickBot="1" x14ac:dyDescent="0.25">
      <c r="B24" s="36"/>
      <c r="C24" s="23" t="s">
        <v>40</v>
      </c>
      <c r="D24" s="23"/>
      <c r="E24" s="23"/>
      <c r="F24" s="23"/>
      <c r="G24" s="55"/>
      <c r="H24" s="23"/>
      <c r="I24" s="23"/>
      <c r="J24" s="13"/>
    </row>
    <row r="25" spans="2:10" ht="15.75" thickBot="1" x14ac:dyDescent="0.25">
      <c r="B25" s="12" t="s">
        <v>4</v>
      </c>
      <c r="C25" s="25" t="s">
        <v>23</v>
      </c>
      <c r="D25" s="25"/>
      <c r="E25" s="25"/>
      <c r="F25" s="25"/>
      <c r="G25" s="25"/>
      <c r="H25" s="25"/>
      <c r="I25" s="25"/>
      <c r="J25" s="26"/>
    </row>
    <row r="26" spans="2:10" x14ac:dyDescent="0.2">
      <c r="B26" s="16" t="s">
        <v>14</v>
      </c>
      <c r="C26" s="14"/>
      <c r="D26" s="4"/>
      <c r="E26" s="4"/>
      <c r="F26" s="4"/>
      <c r="G26" s="51"/>
      <c r="H26" s="4"/>
      <c r="I26" s="5"/>
      <c r="J26" s="20"/>
    </row>
    <row r="27" spans="2:10" ht="15.75" thickBot="1" x14ac:dyDescent="0.25">
      <c r="B27" s="17" t="s">
        <v>15</v>
      </c>
      <c r="C27" s="15"/>
      <c r="D27" s="3"/>
      <c r="E27" s="3"/>
      <c r="F27" s="3"/>
      <c r="G27" s="53"/>
      <c r="H27" s="3"/>
      <c r="I27" s="37"/>
      <c r="J27" s="21"/>
    </row>
    <row r="28" spans="2:10" ht="15.75" thickBot="1" x14ac:dyDescent="0.25">
      <c r="B28" s="12"/>
      <c r="C28" s="11" t="s">
        <v>40</v>
      </c>
      <c r="D28" s="8"/>
      <c r="E28" s="8"/>
      <c r="F28" s="8"/>
      <c r="G28" s="54"/>
      <c r="H28" s="8"/>
      <c r="I28" s="38"/>
      <c r="J28" s="9"/>
    </row>
    <row r="29" spans="2:10" ht="15.75" thickBot="1" x14ac:dyDescent="0.25">
      <c r="B29" s="10"/>
      <c r="C29" s="12" t="s">
        <v>44</v>
      </c>
      <c r="D29" s="23"/>
      <c r="E29" s="23"/>
      <c r="F29" s="12"/>
      <c r="G29" s="57"/>
      <c r="H29" s="12"/>
      <c r="I29" s="13"/>
      <c r="J29" s="13"/>
    </row>
    <row r="31" spans="2:10" x14ac:dyDescent="0.2">
      <c r="B31" t="s">
        <v>45</v>
      </c>
    </row>
    <row r="33" spans="2:6" x14ac:dyDescent="0.2">
      <c r="B33" t="s">
        <v>17</v>
      </c>
    </row>
    <row r="35" spans="2:6" x14ac:dyDescent="0.2">
      <c r="B35" s="175" t="s">
        <v>22</v>
      </c>
      <c r="C35" s="175"/>
    </row>
    <row r="37" spans="2:6" x14ac:dyDescent="0.2">
      <c r="B37" t="s">
        <v>18</v>
      </c>
      <c r="F37" t="s">
        <v>19</v>
      </c>
    </row>
    <row r="38" spans="2:6" ht="52.5" customHeight="1" x14ac:dyDescent="0.2">
      <c r="B38" s="175" t="s">
        <v>20</v>
      </c>
      <c r="C38" s="175"/>
      <c r="D38" s="175"/>
      <c r="E38" s="63"/>
      <c r="F38" t="s">
        <v>21</v>
      </c>
    </row>
  </sheetData>
  <mergeCells count="5">
    <mergeCell ref="B35:C35"/>
    <mergeCell ref="B38:D38"/>
    <mergeCell ref="B6:J6"/>
    <mergeCell ref="B8:J8"/>
    <mergeCell ref="B10:J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38"/>
  <sheetViews>
    <sheetView workbookViewId="0">
      <selection activeCell="I34" sqref="I34"/>
    </sheetView>
  </sheetViews>
  <sheetFormatPr defaultRowHeight="15" x14ac:dyDescent="0.2"/>
  <cols>
    <col min="1" max="1" width="4.9765625" customWidth="1"/>
    <col min="2" max="2" width="7.53125" customWidth="1"/>
    <col min="3" max="3" width="29.86328125" style="48" customWidth="1"/>
    <col min="4" max="5" width="17.890625" style="48" customWidth="1"/>
    <col min="6" max="6" width="13.1796875" customWidth="1"/>
    <col min="7" max="7" width="12.375" style="41" customWidth="1"/>
    <col min="8" max="8" width="11.8359375" customWidth="1"/>
    <col min="9" max="9" width="15.33203125" customWidth="1"/>
    <col min="10" max="10" width="12.375" style="48" customWidth="1"/>
  </cols>
  <sheetData>
    <row r="1" spans="2:10" x14ac:dyDescent="0.2">
      <c r="G1" s="40"/>
      <c r="H1" s="28" t="s">
        <v>24</v>
      </c>
      <c r="I1" s="28"/>
      <c r="J1" s="58"/>
    </row>
    <row r="2" spans="2:10" x14ac:dyDescent="0.2">
      <c r="H2" s="29" t="s">
        <v>30</v>
      </c>
      <c r="I2" s="29"/>
      <c r="J2" s="58"/>
    </row>
    <row r="3" spans="2:10" x14ac:dyDescent="0.2">
      <c r="H3" s="22" t="s">
        <v>28</v>
      </c>
      <c r="I3" s="22"/>
    </row>
    <row r="4" spans="2:10" x14ac:dyDescent="0.2">
      <c r="H4" s="22" t="s">
        <v>25</v>
      </c>
      <c r="I4" s="22"/>
    </row>
    <row r="6" spans="2:10" x14ac:dyDescent="0.2">
      <c r="B6" s="147" t="s">
        <v>34</v>
      </c>
      <c r="C6" s="147"/>
      <c r="D6" s="147"/>
      <c r="E6" s="147"/>
      <c r="F6" s="147"/>
      <c r="G6" s="147"/>
      <c r="H6" s="147"/>
      <c r="I6" s="147"/>
      <c r="J6" s="147"/>
    </row>
    <row r="7" spans="2:10" x14ac:dyDescent="0.2">
      <c r="B7" s="27"/>
      <c r="C7" s="49"/>
      <c r="D7" s="49"/>
      <c r="E7" s="49"/>
      <c r="F7" s="27"/>
      <c r="G7" s="42"/>
      <c r="H7" s="27"/>
      <c r="I7" s="27"/>
      <c r="J7" s="49"/>
    </row>
    <row r="8" spans="2:10" x14ac:dyDescent="0.2">
      <c r="B8" s="176" t="s">
        <v>27</v>
      </c>
      <c r="C8" s="176"/>
      <c r="D8" s="176"/>
      <c r="E8" s="176"/>
      <c r="F8" s="176"/>
      <c r="G8" s="176"/>
      <c r="H8" s="176"/>
      <c r="I8" s="176"/>
      <c r="J8" s="176"/>
    </row>
    <row r="10" spans="2:10" x14ac:dyDescent="0.2">
      <c r="B10" s="176" t="s">
        <v>29</v>
      </c>
      <c r="C10" s="176"/>
      <c r="D10" s="176"/>
      <c r="E10" s="176"/>
      <c r="F10" s="176"/>
      <c r="G10" s="176"/>
      <c r="H10" s="176"/>
      <c r="I10" s="176"/>
      <c r="J10" s="176"/>
    </row>
    <row r="11" spans="2:10" ht="15.75" thickBot="1" x14ac:dyDescent="0.25"/>
    <row r="12" spans="2:10" ht="115.5" customHeight="1" thickBot="1" x14ac:dyDescent="0.25">
      <c r="B12" s="30" t="s">
        <v>0</v>
      </c>
      <c r="C12" s="39" t="s">
        <v>38</v>
      </c>
      <c r="D12" s="32" t="s">
        <v>37</v>
      </c>
      <c r="E12" s="32" t="s">
        <v>39</v>
      </c>
      <c r="F12" s="30" t="s">
        <v>9</v>
      </c>
      <c r="G12" s="32" t="s">
        <v>10</v>
      </c>
      <c r="H12" s="32" t="s">
        <v>32</v>
      </c>
      <c r="I12" s="32" t="s">
        <v>35</v>
      </c>
      <c r="J12" s="32" t="s">
        <v>36</v>
      </c>
    </row>
    <row r="13" spans="2:10" ht="15.75" thickBot="1" x14ac:dyDescent="0.25">
      <c r="B13" s="12" t="s">
        <v>1</v>
      </c>
      <c r="C13" s="24" t="s">
        <v>23</v>
      </c>
      <c r="D13" s="6"/>
      <c r="E13" s="6"/>
      <c r="F13" s="6"/>
      <c r="G13" s="6"/>
      <c r="H13" s="6"/>
      <c r="I13" s="6"/>
      <c r="J13" s="7"/>
    </row>
    <row r="14" spans="2:10" x14ac:dyDescent="0.2">
      <c r="B14" s="16" t="s">
        <v>5</v>
      </c>
      <c r="C14" s="50"/>
      <c r="D14" s="51"/>
      <c r="E14" s="51"/>
      <c r="F14" s="4"/>
      <c r="G14" s="43"/>
      <c r="H14" s="4"/>
      <c r="I14" s="5"/>
      <c r="J14" s="59"/>
    </row>
    <row r="15" spans="2:10" ht="15.75" thickBot="1" x14ac:dyDescent="0.25">
      <c r="B15" s="17" t="s">
        <v>6</v>
      </c>
      <c r="C15" s="52"/>
      <c r="D15" s="53"/>
      <c r="E15" s="53"/>
      <c r="F15" s="3"/>
      <c r="G15" s="44"/>
      <c r="H15" s="3"/>
      <c r="I15" s="37"/>
      <c r="J15" s="60"/>
    </row>
    <row r="16" spans="2:10" ht="15.75" thickBot="1" x14ac:dyDescent="0.25">
      <c r="B16" s="34"/>
      <c r="C16" s="54" t="s">
        <v>40</v>
      </c>
      <c r="D16" s="54"/>
      <c r="E16" s="54"/>
      <c r="F16" s="8"/>
      <c r="G16" s="45"/>
      <c r="H16" s="8"/>
      <c r="I16" s="38"/>
      <c r="J16" s="61"/>
    </row>
    <row r="17" spans="2:10" ht="15.75" thickBot="1" x14ac:dyDescent="0.25">
      <c r="B17" s="2" t="s">
        <v>2</v>
      </c>
      <c r="C17" s="24" t="s">
        <v>23</v>
      </c>
      <c r="D17" s="24"/>
      <c r="E17" s="24"/>
      <c r="F17" s="24"/>
      <c r="G17" s="24"/>
      <c r="H17" s="24"/>
      <c r="I17" s="24"/>
      <c r="J17" s="33"/>
    </row>
    <row r="18" spans="2:10" x14ac:dyDescent="0.2">
      <c r="B18" s="16" t="s">
        <v>7</v>
      </c>
      <c r="C18" s="50"/>
      <c r="D18" s="51"/>
      <c r="E18" s="51"/>
      <c r="F18" s="4"/>
      <c r="G18" s="43"/>
      <c r="H18" s="4"/>
      <c r="I18" s="5"/>
      <c r="J18" s="59"/>
    </row>
    <row r="19" spans="2:10" ht="15.75" thickBot="1" x14ac:dyDescent="0.25">
      <c r="B19" s="18" t="s">
        <v>8</v>
      </c>
      <c r="C19" s="52"/>
      <c r="D19" s="53"/>
      <c r="E19" s="53"/>
      <c r="F19" s="3"/>
      <c r="G19" s="44"/>
      <c r="H19" s="3"/>
      <c r="I19" s="37"/>
      <c r="J19" s="60"/>
    </row>
    <row r="20" spans="2:10" ht="15.75" thickBot="1" x14ac:dyDescent="0.25">
      <c r="B20" s="35"/>
      <c r="C20" s="54" t="s">
        <v>41</v>
      </c>
      <c r="D20" s="54"/>
      <c r="E20" s="54"/>
      <c r="F20" s="8"/>
      <c r="G20" s="45"/>
      <c r="H20" s="8"/>
      <c r="I20" s="38"/>
      <c r="J20" s="61"/>
    </row>
    <row r="21" spans="2:10" ht="15.75" thickBot="1" x14ac:dyDescent="0.25">
      <c r="B21" s="2" t="s">
        <v>3</v>
      </c>
      <c r="C21" s="24" t="s">
        <v>23</v>
      </c>
      <c r="D21" s="24"/>
      <c r="E21" s="24"/>
      <c r="F21" s="24"/>
      <c r="G21" s="24"/>
      <c r="H21" s="24"/>
      <c r="I21" s="24"/>
      <c r="J21" s="33"/>
    </row>
    <row r="22" spans="2:10" x14ac:dyDescent="0.2">
      <c r="B22" s="19" t="s">
        <v>11</v>
      </c>
      <c r="C22" s="50"/>
      <c r="D22" s="51"/>
      <c r="E22" s="51"/>
      <c r="F22" s="4"/>
      <c r="G22" s="43"/>
      <c r="H22" s="4"/>
      <c r="I22" s="5"/>
      <c r="J22" s="59"/>
    </row>
    <row r="23" spans="2:10" ht="15.75" thickBot="1" x14ac:dyDescent="0.25">
      <c r="B23" s="17" t="s">
        <v>12</v>
      </c>
      <c r="C23" s="52"/>
      <c r="D23" s="53"/>
      <c r="E23" s="53"/>
      <c r="F23" s="3"/>
      <c r="G23" s="44"/>
      <c r="H23" s="3"/>
      <c r="I23" s="37"/>
      <c r="J23" s="60"/>
    </row>
    <row r="24" spans="2:10" ht="15.75" thickBot="1" x14ac:dyDescent="0.25">
      <c r="B24" s="36"/>
      <c r="C24" s="55" t="s">
        <v>41</v>
      </c>
      <c r="D24" s="55"/>
      <c r="E24" s="55"/>
      <c r="F24" s="23"/>
      <c r="G24" s="46"/>
      <c r="H24" s="23"/>
      <c r="I24" s="23"/>
      <c r="J24" s="62"/>
    </row>
    <row r="25" spans="2:10" ht="15.75" thickBot="1" x14ac:dyDescent="0.25">
      <c r="B25" s="12" t="s">
        <v>4</v>
      </c>
      <c r="C25" s="25" t="s">
        <v>23</v>
      </c>
      <c r="D25" s="25"/>
      <c r="E25" s="25"/>
      <c r="F25" s="25"/>
      <c r="G25" s="25"/>
      <c r="H25" s="25"/>
      <c r="I25" s="25"/>
      <c r="J25" s="26"/>
    </row>
    <row r="26" spans="2:10" x14ac:dyDescent="0.2">
      <c r="B26" s="16" t="s">
        <v>14</v>
      </c>
      <c r="C26" s="50"/>
      <c r="D26" s="51"/>
      <c r="E26" s="51"/>
      <c r="F26" s="4"/>
      <c r="G26" s="43"/>
      <c r="H26" s="4"/>
      <c r="I26" s="5"/>
      <c r="J26" s="59"/>
    </row>
    <row r="27" spans="2:10" ht="15.75" thickBot="1" x14ac:dyDescent="0.25">
      <c r="B27" s="17" t="s">
        <v>15</v>
      </c>
      <c r="C27" s="52"/>
      <c r="D27" s="53"/>
      <c r="E27" s="53"/>
      <c r="F27" s="3"/>
      <c r="G27" s="44"/>
      <c r="H27" s="3"/>
      <c r="I27" s="37"/>
      <c r="J27" s="60"/>
    </row>
    <row r="28" spans="2:10" ht="15.75" thickBot="1" x14ac:dyDescent="0.25">
      <c r="B28" s="12"/>
      <c r="C28" s="56" t="s">
        <v>41</v>
      </c>
      <c r="D28" s="54"/>
      <c r="E28" s="54"/>
      <c r="F28" s="8"/>
      <c r="G28" s="45"/>
      <c r="H28" s="8"/>
      <c r="I28" s="38"/>
      <c r="J28" s="61"/>
    </row>
    <row r="29" spans="2:10" ht="15.75" thickBot="1" x14ac:dyDescent="0.25">
      <c r="B29" s="10"/>
      <c r="C29" s="57" t="s">
        <v>42</v>
      </c>
      <c r="D29" s="55"/>
      <c r="E29" s="55"/>
      <c r="F29" s="12"/>
      <c r="G29" s="47"/>
      <c r="H29" s="12"/>
      <c r="I29" s="13"/>
      <c r="J29" s="62"/>
    </row>
    <row r="31" spans="2:10" x14ac:dyDescent="0.2">
      <c r="B31" t="s">
        <v>43</v>
      </c>
    </row>
    <row r="33" spans="2:6" x14ac:dyDescent="0.2">
      <c r="B33" t="s">
        <v>17</v>
      </c>
    </row>
    <row r="35" spans="2:6" x14ac:dyDescent="0.2">
      <c r="B35" s="175" t="s">
        <v>22</v>
      </c>
      <c r="C35" s="175"/>
    </row>
    <row r="37" spans="2:6" x14ac:dyDescent="0.2">
      <c r="B37" t="s">
        <v>18</v>
      </c>
      <c r="F37" t="s">
        <v>19</v>
      </c>
    </row>
    <row r="38" spans="2:6" ht="52.5" customHeight="1" x14ac:dyDescent="0.2">
      <c r="B38" s="175" t="s">
        <v>20</v>
      </c>
      <c r="C38" s="175"/>
      <c r="D38" s="175"/>
      <c r="E38" s="63"/>
      <c r="F38" t="s">
        <v>21</v>
      </c>
    </row>
  </sheetData>
  <mergeCells count="5">
    <mergeCell ref="B35:C35"/>
    <mergeCell ref="B38:D38"/>
    <mergeCell ref="B6:J6"/>
    <mergeCell ref="B8:J8"/>
    <mergeCell ref="B10:J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Лист2 (3)</vt:lpstr>
      <vt:lpstr>Лист2 (4)</vt:lpstr>
      <vt:lpstr>Лист2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2020-06-29T06:25:26Z</dcterms:modified>
</cp:coreProperties>
</file>