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1fob9te" localSheetId="0">Лист1!$B$18</definedName>
    <definedName name="_30j0zll" localSheetId="0">Лист1!$B$15</definedName>
    <definedName name="_gjdgxs" localSheetId="0">Лист1!$B$6</definedName>
  </definedNames>
  <calcPr calcId="145621"/>
</workbook>
</file>

<file path=xl/calcChain.xml><?xml version="1.0" encoding="utf-8"?>
<calcChain xmlns="http://schemas.openxmlformats.org/spreadsheetml/2006/main">
  <c r="G17" i="1" l="1"/>
  <c r="G21" i="1"/>
  <c r="G16" i="1"/>
  <c r="G20" i="1"/>
  <c r="G9" i="1"/>
  <c r="G15" i="1"/>
  <c r="G23" i="1" l="1"/>
  <c r="G24" i="1" l="1"/>
  <c r="G25" i="1" s="1"/>
</calcChain>
</file>

<file path=xl/sharedStrings.xml><?xml version="1.0" encoding="utf-8"?>
<sst xmlns="http://schemas.openxmlformats.org/spreadsheetml/2006/main" count="44" uniqueCount="43">
  <si>
    <t>Найменування</t>
  </si>
  <si>
    <t>Кіл-ть</t>
  </si>
  <si>
    <t>Ціна, грн., з ПДВ</t>
  </si>
  <si>
    <t>Сума, грн., з ПДВ</t>
  </si>
  <si>
    <r>
      <t xml:space="preserve">Комерційний дисплей </t>
    </r>
    <r>
      <rPr>
        <b/>
        <i/>
        <sz val="11"/>
        <color theme="1"/>
        <rFont val="Roboto"/>
      </rPr>
      <t>LG 43UU640C</t>
    </r>
  </si>
  <si>
    <t>https://www.lg.com/ua/hotel-commercial-tv/lg-43UU640C</t>
  </si>
  <si>
    <t>Кріплення для дисплея настінне</t>
  </si>
  <si>
    <r>
      <t xml:space="preserve">Ноутбук </t>
    </r>
    <r>
      <rPr>
        <b/>
        <i/>
        <sz val="11"/>
        <color theme="1"/>
        <rFont val="Roboto"/>
      </rPr>
      <t>Dell Vostro 3583 (N2065BVN3583EMEA01_2001_UBU_RAIL)</t>
    </r>
  </si>
  <si>
    <t>15.6 FHD (1920x1080) AG LED-Backlit, Intel Core i5-8265U (6MB Cache, up to 3.9 GHz), 4GB DDR4, HDD 1TB 5400, no ODD, Intel UHD Graphics 620, 802.11ac + BT, Keyboard, 3-Cell(Int), Ubuntu Linux 18.04, 3Y, 1,97 kg, Black</t>
  </si>
  <si>
    <t xml:space="preserve"> </t>
  </si>
  <si>
    <t>https://eldorado.ua/uk/noutbuk-dell-vostro-3583-black-n2065bvn3583emea01-u/p71271685/?&amp;utm_source=google&amp;utm_medium=cpc&amp;utm_campaign=iProspect-ukr-Shop-Smart-ACC_%D0%9D%D0%BE%D1%83%D1%82%D0%B1%D1%83%D0%BA%D0%B8&amp;utm_content=personal_computers&amp;gclid=CjwKCAiA-vLyBRBWEiwAzOkGVBrd9-Fei0yAHJ7kwd2Ns_PJc4Mh6Lv79hUgWYFIl0HeSadqCPhKPxoCpe4QAvD_BwE&amp;gclsrc=aw.ds</t>
  </si>
  <si>
    <t xml:space="preserve">Кабель витая пара OK-Net, КПВЭ-ВП 200, 4х2х0.51, FTP, cat.5E (305м) </t>
  </si>
  <si>
    <t>https://e-server.com.ua/kabel-vitaya-para/kabel-dlya-vnutrennej-prokladki/kabel-ok-net-f-utp-kat-5e-4-2-0-51-bukhta-305m-detail</t>
  </si>
  <si>
    <r>
      <t xml:space="preserve">Комутатор </t>
    </r>
    <r>
      <rPr>
        <b/>
        <i/>
        <sz val="11"/>
        <color theme="1"/>
        <rFont val="Roboto"/>
      </rPr>
      <t xml:space="preserve">Edge-core ECS4100-28T </t>
    </r>
  </si>
  <si>
    <t>https://romsat.ua/ru/products/telecommunication-equipment/ethernet-kommutator-switch/edge-core-ecs4100-28t/</t>
  </si>
  <si>
    <r>
      <t xml:space="preserve">Комутатор </t>
    </r>
    <r>
      <rPr>
        <b/>
        <i/>
        <sz val="11"/>
        <color theme="1"/>
        <rFont val="Roboto"/>
      </rPr>
      <t xml:space="preserve">Edge-core ECS4100-12T </t>
    </r>
  </si>
  <si>
    <t>https://romsat.ua/ru/products/telecommunication-equipment/ethernet-kommutator-switch/edge-core-ecs4100-12t/</t>
  </si>
  <si>
    <r>
      <t xml:space="preserve">Комутатор </t>
    </r>
    <r>
      <rPr>
        <b/>
        <i/>
        <sz val="11"/>
        <color theme="1"/>
        <rFont val="Roboto"/>
      </rPr>
      <t xml:space="preserve">Edge-core NSW2010-6T (POE-IN) </t>
    </r>
  </si>
  <si>
    <t>http://www.uniview.com/ru/Products/Display_Control/Switch/NSW2010-6T-POE-IN/</t>
  </si>
  <si>
    <t xml:space="preserve">Шкаф серверный настенный 6U, 600x450x390 мм (Ш*Г*В) </t>
  </si>
  <si>
    <t>https://e-server.com.ua/servernye-shkafy/nastennye-shkafy/shkaf-servernyj-nastennyj-6u-450-41-detail</t>
  </si>
  <si>
    <t>2 275,00</t>
  </si>
  <si>
    <r>
      <t xml:space="preserve">Фотокамера дзеркальна </t>
    </r>
    <r>
      <rPr>
        <b/>
        <i/>
        <sz val="11"/>
        <color theme="1"/>
        <rFont val="Roboto"/>
      </rPr>
      <t xml:space="preserve">Nikon D7500+18-140VR </t>
    </r>
  </si>
  <si>
    <t>https://rozetka.com.ua/43418360/p43418360/</t>
  </si>
  <si>
    <r>
      <t xml:space="preserve">Акумулятор на фотокамеру </t>
    </r>
    <r>
      <rPr>
        <b/>
        <i/>
        <sz val="11"/>
        <color theme="1"/>
        <rFont val="Roboto"/>
      </rPr>
      <t>Nikon EN-EL15b</t>
    </r>
    <r>
      <rPr>
        <i/>
        <sz val="11"/>
        <color theme="1"/>
        <rFont val="Roboto"/>
      </rPr>
      <t xml:space="preserve"> </t>
    </r>
  </si>
  <si>
    <t>https://greatpower.com.ua/dlya-foto-i-video-gp/akkumulyatory-dlya-foto-i-videokamer-gp/akkumulyator-dlya-fotoapparata-nikon-en-el15b45830?gclid=CjwKCAiA-vLyBRBWEiwAzOkGVNhHZ1TRmDXGy6m3k11HNE9a14LyoKUxUmyUiVmJJz1Lzm0f3CamwBoCs7IQAvD_BwE</t>
  </si>
  <si>
    <r>
      <t xml:space="preserve">Карта пам'яті </t>
    </r>
    <r>
      <rPr>
        <b/>
        <i/>
        <sz val="11"/>
        <color theme="1"/>
        <rFont val="Roboto"/>
      </rPr>
      <t xml:space="preserve">Kingston SDXC 64GB UHS-I U3 Canvas React </t>
    </r>
  </si>
  <si>
    <t>https://rozetka.com.ua/kingston_sdr_64gb/p41351768/</t>
  </si>
  <si>
    <r>
      <t xml:space="preserve">Відеокамера цифрова </t>
    </r>
    <r>
      <rPr>
        <b/>
        <i/>
        <sz val="11"/>
        <color theme="1"/>
        <rFont val="Roboto"/>
      </rPr>
      <t xml:space="preserve">CANON Legria HF G26 </t>
    </r>
  </si>
  <si>
    <t>https://rozetka.com.ua/canon_2404c003aa/p48650086/?gclid=CjwKCAiA-vLyBRBWEiwAzOkGVI-Jr4fDRsQTDVlOg6DhdQZ--OAP4enVbgG7b2iSzR-Yb568Ht2YCxoC34QQAvD_BwE</t>
  </si>
  <si>
    <r>
      <t xml:space="preserve">Акумулятор на відеокамеру </t>
    </r>
    <r>
      <rPr>
        <b/>
        <i/>
        <sz val="11"/>
        <color theme="1"/>
        <rFont val="Roboto"/>
      </rPr>
      <t>CANON BP-828 Battery Pack</t>
    </r>
    <r>
      <rPr>
        <i/>
        <sz val="11"/>
        <color theme="1"/>
        <rFont val="Roboto"/>
      </rPr>
      <t xml:space="preserve"> </t>
    </r>
  </si>
  <si>
    <t>https://zakupka.com/p/918999663-canon-akkumulyator-dlya-canon-bp-828-8598b002/</t>
  </si>
  <si>
    <r>
      <t xml:space="preserve">Штатив </t>
    </r>
    <r>
      <rPr>
        <b/>
        <i/>
        <sz val="11"/>
        <color theme="1"/>
        <rFont val="Roboto"/>
      </rPr>
      <t xml:space="preserve">VELBON DV-7000N (6211788) </t>
    </r>
  </si>
  <si>
    <t>https://rozetka.com.ua/velbon_dv_7000n/p2231012/?gclid=CjwKCAiA-vLyBRBWEiwAzOkGVOX_kPqAGEu73ykyEEvy-BqRdh9vy63_69l8BcN8bA4jATlRn8e3dBoCHvEQAvD_BwE</t>
  </si>
  <si>
    <r>
      <t xml:space="preserve">Сумка універсальна </t>
    </r>
    <r>
      <rPr>
        <b/>
        <i/>
        <sz val="11"/>
        <color theme="1"/>
        <rFont val="Roboto"/>
      </rPr>
      <t>bag CASE LOGIC DILC KDM-102 (Black)</t>
    </r>
    <r>
      <rPr>
        <i/>
        <sz val="11"/>
        <color theme="1"/>
        <rFont val="Roboto"/>
      </rPr>
      <t xml:space="preserve"> </t>
    </r>
  </si>
  <si>
    <t>https://rozetka.com.ua/copy_case_logic_kdm101/p15086977/?gclid=CjwKCAiA-vLyBRBWEiwAzOkGVOEI023VqX1rO58ryKqT96u2Q0yS9Yukt7i0gZuxDfXXSQV66YG08hoCMLsQAvD_BwE</t>
  </si>
  <si>
    <t>Монтажні та налагоджувальні роботи</t>
  </si>
  <si>
    <t>(включають монтажний комплект)</t>
  </si>
  <si>
    <t>Послуга</t>
  </si>
  <si>
    <t>Всього, з ПДВ:</t>
  </si>
  <si>
    <t>Всього</t>
  </si>
  <si>
    <t>ШКІЛЬНЕ ТЕЛЕБАЧЕННЯ – SCHOOL TV</t>
  </si>
  <si>
    <t>Резерв коштів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</si>
</sst>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i/>
      <sz val="12"/>
      <color rgb="FF0070C0"/>
      <name val="Roboto"/>
    </font>
    <font>
      <i/>
      <sz val="11"/>
      <color theme="1"/>
      <name val="Roboto"/>
    </font>
    <font>
      <b/>
      <i/>
      <sz val="11"/>
      <color theme="1"/>
      <name val="Roboto"/>
    </font>
    <font>
      <i/>
      <sz val="9"/>
      <color theme="1"/>
      <name val="Roboto"/>
    </font>
    <font>
      <b/>
      <i/>
      <sz val="14"/>
      <color theme="1"/>
      <name val="Roboto"/>
    </font>
    <font>
      <u/>
      <sz val="11"/>
      <color theme="10"/>
      <name val="Calibri"/>
      <family val="2"/>
      <scheme val="minor"/>
    </font>
    <font>
      <b/>
      <i/>
      <sz val="18"/>
      <color rgb="FF385623"/>
      <name val="Roboto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6" fillId="0" borderId="1" xfId="1" applyBorder="1" applyAlignment="1">
      <alignment horizontal="center" vertical="center" wrapText="1"/>
    </xf>
    <xf numFmtId="0" fontId="6" fillId="0" borderId="3" xfId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1" xfId="1" applyBorder="1" applyAlignment="1">
      <alignment horizontal="center" vertical="center" wrapText="1"/>
    </xf>
    <xf numFmtId="0" fontId="6" fillId="0" borderId="12" xfId="1" applyBorder="1" applyAlignment="1">
      <alignment horizontal="center" vertical="center" wrapText="1"/>
    </xf>
    <xf numFmtId="0" fontId="6" fillId="0" borderId="10" xfId="1" applyBorder="1" applyAlignment="1">
      <alignment horizontal="center" vertical="center" wrapText="1"/>
    </xf>
    <xf numFmtId="0" fontId="6" fillId="0" borderId="9" xfId="1" applyBorder="1" applyAlignment="1">
      <alignment horizontal="center" vertical="center" wrapText="1"/>
    </xf>
    <xf numFmtId="0" fontId="6" fillId="0" borderId="7" xfId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ozetka.com.ua/43418360/p43418360/" TargetMode="External"/><Relationship Id="rId13" Type="http://schemas.openxmlformats.org/officeDocument/2006/relationships/hyperlink" Target="https://rozetka.com.ua/velbon_dv_7000n/p2231012/?gclid=CjwKCAiA-vLyBRBWEiwAzOkGVOX_kPqAGEu73ykyEEvy-BqRdh9vy63_69l8BcN8bA4jATlRn8e3dBoCHvEQAvD_BwE" TargetMode="External"/><Relationship Id="rId3" Type="http://schemas.openxmlformats.org/officeDocument/2006/relationships/hyperlink" Target="https://e-server.com.ua/kabel-vitaya-para/kabel-dlya-vnutrennej-prokladki/kabel-ok-net-f-utp-kat-5e-4-2-0-51-bukhta-305m-detail" TargetMode="External"/><Relationship Id="rId7" Type="http://schemas.openxmlformats.org/officeDocument/2006/relationships/hyperlink" Target="https://e-server.com.ua/servernye-shkafy/nastennye-shkafy/shkaf-servernyj-nastennyj-6u-450-41-detail" TargetMode="External"/><Relationship Id="rId12" Type="http://schemas.openxmlformats.org/officeDocument/2006/relationships/hyperlink" Target="https://zakupka.com/p/918999663-canon-akkumulyator-dlya-canon-bp-828-8598b002/" TargetMode="External"/><Relationship Id="rId2" Type="http://schemas.openxmlformats.org/officeDocument/2006/relationships/hyperlink" Target="https://eldorado.ua/uk/noutbuk-dell-vostro-3583-black-n2065bvn3583emea01-u/p71271685/?&amp;utm_source=google&amp;utm_medium=cpc&amp;utm_campaign=iProspect-ukr-Shop-Smart-ACC_%D0%9D%D0%BE%D1%83%D1%82%D0%B1%D1%83%D0%BA%D0%B8&amp;utm_content=personal_computers&amp;gclid=CjwKCAiA-vLyBRBWEiwAzOkGVBrd9-Fei0yAHJ7kwd2Ns_PJc4Mh6Lv79hUgWYFIl0HeSadqCPhKPxoCpe4QAvD_BwE&amp;gclsrc=aw.ds" TargetMode="External"/><Relationship Id="rId1" Type="http://schemas.openxmlformats.org/officeDocument/2006/relationships/hyperlink" Target="https://www.lg.com/ua/hotel-commercial-tv/lg-43UU640C" TargetMode="External"/><Relationship Id="rId6" Type="http://schemas.openxmlformats.org/officeDocument/2006/relationships/hyperlink" Target="http://www.uniview.com/ru/Products/Display_Control/Switch/NSW2010-6T-POE-IN/" TargetMode="External"/><Relationship Id="rId11" Type="http://schemas.openxmlformats.org/officeDocument/2006/relationships/hyperlink" Target="https://rozetka.com.ua/canon_2404c003aa/p48650086/?gclid=CjwKCAiA-vLyBRBWEiwAzOkGVI-Jr4fDRsQTDVlOg6DhdQZ--OAP4enVbgG7b2iSzR-Yb568Ht2YCxoC34QQAvD_BwE" TargetMode="External"/><Relationship Id="rId5" Type="http://schemas.openxmlformats.org/officeDocument/2006/relationships/hyperlink" Target="https://romsat.ua/ru/products/telecommunication-equipment/ethernet-kommutator-switch/edge-core-ecs4100-12t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rozetka.com.ua/kingston_sdr_64gb/p41351768/" TargetMode="External"/><Relationship Id="rId4" Type="http://schemas.openxmlformats.org/officeDocument/2006/relationships/hyperlink" Target="https://romsat.ua/ru/products/telecommunication-equipment/ethernet-kommutator-switch/edge-core-ecs4100-28t/" TargetMode="External"/><Relationship Id="rId9" Type="http://schemas.openxmlformats.org/officeDocument/2006/relationships/hyperlink" Target="https://greatpower.com.ua/dlya-foto-i-video-gp/akkumulyatory-dlya-foto-i-videokamer-gp/akkumulyator-dlya-fotoapparata-nikon-en-el15b45830?gclid=CjwKCAiA-vLyBRBWEiwAzOkGVNhHZ1TRmDXGy6m3k11HNE9a14LyoKUxUmyUiVmJJz1Lzm0f3CamwBoCs7IQAvD_BwE" TargetMode="External"/><Relationship Id="rId14" Type="http://schemas.openxmlformats.org/officeDocument/2006/relationships/hyperlink" Target="https://rozetka.com.ua/copy_case_logic_kdm101/p15086977/?gclid=CjwKCAiA-vLyBRBWEiwAzOkGVOEI023VqX1rO58ryKqT96u2Q0yS9Yukt7i0gZuxDfXXSQV66YG08hoCMLsQA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topLeftCell="A13" workbookViewId="0">
      <selection activeCell="I28" sqref="I28"/>
    </sheetView>
  </sheetViews>
  <sheetFormatPr defaultRowHeight="15"/>
  <cols>
    <col min="2" max="2" width="32.5703125" customWidth="1"/>
    <col min="4" max="4" width="42.28515625" customWidth="1"/>
    <col min="5" max="5" width="14.5703125" customWidth="1"/>
    <col min="6" max="6" width="21.42578125" customWidth="1"/>
    <col min="7" max="7" width="19.42578125" customWidth="1"/>
    <col min="9" max="9" width="20.7109375" customWidth="1"/>
  </cols>
  <sheetData>
    <row r="2" spans="2:7" ht="24" thickBot="1">
      <c r="B2" s="14" t="s">
        <v>41</v>
      </c>
      <c r="C2" s="15"/>
      <c r="D2" s="15"/>
      <c r="E2" s="15"/>
      <c r="F2" s="15"/>
    </row>
    <row r="3" spans="2:7" ht="30.75" thickBot="1">
      <c r="B3" s="29" t="s">
        <v>0</v>
      </c>
      <c r="C3" s="30"/>
      <c r="D3" s="31"/>
      <c r="E3" s="1" t="s">
        <v>1</v>
      </c>
      <c r="F3" s="1" t="s">
        <v>2</v>
      </c>
      <c r="G3" s="1" t="s">
        <v>3</v>
      </c>
    </row>
    <row r="4" spans="2:7" ht="29.25" thickBot="1">
      <c r="B4" s="2" t="s">
        <v>4</v>
      </c>
      <c r="C4" s="16" t="s">
        <v>5</v>
      </c>
      <c r="D4" s="17"/>
      <c r="E4" s="3">
        <v>11</v>
      </c>
      <c r="F4" s="4">
        <v>20775</v>
      </c>
      <c r="G4" s="4">
        <v>228525</v>
      </c>
    </row>
    <row r="5" spans="2:7" ht="28.5" customHeight="1" thickBot="1">
      <c r="B5" s="32" t="s">
        <v>6</v>
      </c>
      <c r="C5" s="33"/>
      <c r="D5" s="34"/>
      <c r="E5" s="3">
        <v>11</v>
      </c>
      <c r="F5" s="3">
        <v>650</v>
      </c>
      <c r="G5" s="4">
        <v>7150</v>
      </c>
    </row>
    <row r="6" spans="2:7" ht="42.75">
      <c r="B6" s="5" t="s">
        <v>7</v>
      </c>
      <c r="C6" s="35" t="s">
        <v>10</v>
      </c>
      <c r="D6" s="36"/>
      <c r="E6" s="24">
        <v>1</v>
      </c>
      <c r="F6" s="26">
        <v>14399</v>
      </c>
      <c r="G6" s="26">
        <v>14399</v>
      </c>
    </row>
    <row r="7" spans="2:7" ht="84">
      <c r="B7" s="6" t="s">
        <v>8</v>
      </c>
      <c r="C7" s="37"/>
      <c r="D7" s="38"/>
      <c r="E7" s="41"/>
      <c r="F7" s="28"/>
      <c r="G7" s="28"/>
    </row>
    <row r="8" spans="2:7" ht="15.75" thickBot="1">
      <c r="B8" s="7" t="s">
        <v>9</v>
      </c>
      <c r="C8" s="39"/>
      <c r="D8" s="40"/>
      <c r="E8" s="25"/>
      <c r="F8" s="27"/>
      <c r="G8" s="27"/>
    </row>
    <row r="9" spans="2:7" ht="43.5" thickBot="1">
      <c r="B9" s="2" t="s">
        <v>11</v>
      </c>
      <c r="C9" s="16" t="s">
        <v>12</v>
      </c>
      <c r="D9" s="17"/>
      <c r="E9" s="3">
        <v>3</v>
      </c>
      <c r="F9" s="4">
        <v>3045</v>
      </c>
      <c r="G9" s="4">
        <f>E9*F9</f>
        <v>9135</v>
      </c>
    </row>
    <row r="10" spans="2:7" ht="105" customHeight="1" thickBot="1">
      <c r="B10" s="2" t="s">
        <v>13</v>
      </c>
      <c r="C10" s="16" t="s">
        <v>14</v>
      </c>
      <c r="D10" s="17"/>
      <c r="E10" s="3">
        <v>1</v>
      </c>
      <c r="F10" s="4">
        <v>6768.75</v>
      </c>
      <c r="G10" s="4">
        <v>6768.75</v>
      </c>
    </row>
    <row r="11" spans="2:7" ht="105" customHeight="1" thickBot="1">
      <c r="B11" s="2" t="s">
        <v>15</v>
      </c>
      <c r="C11" s="16" t="s">
        <v>16</v>
      </c>
      <c r="D11" s="17"/>
      <c r="E11" s="3">
        <v>3</v>
      </c>
      <c r="F11" s="4">
        <v>5581.25</v>
      </c>
      <c r="G11" s="4">
        <v>16743.75</v>
      </c>
    </row>
    <row r="12" spans="2:7" ht="29.25" thickBot="1">
      <c r="B12" s="2" t="s">
        <v>17</v>
      </c>
      <c r="C12" s="16" t="s">
        <v>18</v>
      </c>
      <c r="D12" s="17"/>
      <c r="E12" s="3">
        <v>1</v>
      </c>
      <c r="F12" s="4">
        <v>1686.25</v>
      </c>
      <c r="G12" s="4">
        <v>1686.25</v>
      </c>
    </row>
    <row r="13" spans="2:7" ht="29.25" thickBot="1">
      <c r="B13" s="2" t="s">
        <v>19</v>
      </c>
      <c r="C13" s="16" t="s">
        <v>20</v>
      </c>
      <c r="D13" s="17"/>
      <c r="E13" s="3">
        <v>1</v>
      </c>
      <c r="F13" s="3" t="s">
        <v>21</v>
      </c>
      <c r="G13" s="3" t="s">
        <v>21</v>
      </c>
    </row>
    <row r="14" spans="2:7" ht="29.25" thickBot="1">
      <c r="B14" s="2" t="s">
        <v>22</v>
      </c>
      <c r="C14" s="16" t="s">
        <v>23</v>
      </c>
      <c r="D14" s="17"/>
      <c r="E14" s="3">
        <v>1</v>
      </c>
      <c r="F14" s="4">
        <v>33000</v>
      </c>
      <c r="G14" s="4">
        <v>33000</v>
      </c>
    </row>
    <row r="15" spans="2:7" ht="255" customHeight="1" thickBot="1">
      <c r="B15" s="2" t="s">
        <v>24</v>
      </c>
      <c r="C15" s="16" t="s">
        <v>25</v>
      </c>
      <c r="D15" s="17"/>
      <c r="E15" s="3">
        <v>1</v>
      </c>
      <c r="F15" s="4">
        <v>1930</v>
      </c>
      <c r="G15" s="4">
        <f>F15</f>
        <v>1930</v>
      </c>
    </row>
    <row r="16" spans="2:7" ht="43.5" thickBot="1">
      <c r="B16" s="2" t="s">
        <v>26</v>
      </c>
      <c r="C16" s="16" t="s">
        <v>27</v>
      </c>
      <c r="D16" s="17"/>
      <c r="E16" s="3">
        <v>2</v>
      </c>
      <c r="F16" s="3">
        <v>520</v>
      </c>
      <c r="G16" s="3">
        <f>F16*E16</f>
        <v>1040</v>
      </c>
    </row>
    <row r="17" spans="2:9" ht="180" customHeight="1" thickBot="1">
      <c r="B17" s="2" t="s">
        <v>28</v>
      </c>
      <c r="C17" s="16" t="s">
        <v>29</v>
      </c>
      <c r="D17" s="17"/>
      <c r="E17" s="3">
        <v>1</v>
      </c>
      <c r="F17" s="4">
        <v>27300</v>
      </c>
      <c r="G17" s="4">
        <f>F17</f>
        <v>27300</v>
      </c>
    </row>
    <row r="18" spans="2:9" ht="29.25" thickBot="1">
      <c r="B18" s="2" t="s">
        <v>30</v>
      </c>
      <c r="C18" s="16" t="s">
        <v>31</v>
      </c>
      <c r="D18" s="17"/>
      <c r="E18" s="3">
        <v>1</v>
      </c>
      <c r="F18" s="4">
        <v>3999</v>
      </c>
      <c r="G18" s="4">
        <v>3999</v>
      </c>
    </row>
    <row r="19" spans="2:9" ht="102.75" customHeight="1" thickBot="1">
      <c r="B19" s="2" t="s">
        <v>32</v>
      </c>
      <c r="C19" s="16" t="s">
        <v>33</v>
      </c>
      <c r="D19" s="17"/>
      <c r="E19" s="3">
        <v>1</v>
      </c>
      <c r="F19" s="4">
        <v>4800</v>
      </c>
      <c r="G19" s="4">
        <v>4800</v>
      </c>
    </row>
    <row r="20" spans="2:9" ht="81.75" customHeight="1" thickBot="1">
      <c r="B20" s="2" t="s">
        <v>34</v>
      </c>
      <c r="C20" s="16" t="s">
        <v>35</v>
      </c>
      <c r="D20" s="17"/>
      <c r="E20" s="3">
        <v>2</v>
      </c>
      <c r="F20" s="4">
        <v>2220</v>
      </c>
      <c r="G20" s="4">
        <f>F20*E20</f>
        <v>4440</v>
      </c>
    </row>
    <row r="21" spans="2:9" ht="28.5" customHeight="1">
      <c r="B21" s="18" t="s">
        <v>36</v>
      </c>
      <c r="C21" s="19"/>
      <c r="D21" s="20"/>
      <c r="E21" s="24" t="s">
        <v>38</v>
      </c>
      <c r="F21" s="26">
        <v>55500</v>
      </c>
      <c r="G21" s="26">
        <f>F21</f>
        <v>55500</v>
      </c>
    </row>
    <row r="22" spans="2:9" ht="28.5" customHeight="1" thickBot="1">
      <c r="B22" s="21" t="s">
        <v>37</v>
      </c>
      <c r="C22" s="22"/>
      <c r="D22" s="23"/>
      <c r="E22" s="25"/>
      <c r="F22" s="27"/>
      <c r="G22" s="27"/>
    </row>
    <row r="23" spans="2:9" ht="19.5" thickBot="1">
      <c r="B23" s="11" t="s">
        <v>39</v>
      </c>
      <c r="C23" s="12"/>
      <c r="D23" s="12"/>
      <c r="E23" s="12"/>
      <c r="F23" s="13"/>
      <c r="G23" s="8">
        <f>SUM(G4:G21)</f>
        <v>416416.75</v>
      </c>
      <c r="I23" s="10"/>
    </row>
    <row r="24" spans="2:9" ht="37.5" customHeight="1" thickBot="1">
      <c r="B24" s="11" t="s">
        <v>42</v>
      </c>
      <c r="C24" s="13"/>
      <c r="D24" s="11"/>
      <c r="E24" s="12"/>
      <c r="F24" s="13"/>
      <c r="G24" s="9">
        <f>G23*20%</f>
        <v>83283.350000000006</v>
      </c>
    </row>
    <row r="25" spans="2:9" ht="19.5" thickBot="1">
      <c r="B25" s="11" t="s">
        <v>40</v>
      </c>
      <c r="C25" s="13"/>
      <c r="D25" s="11"/>
      <c r="E25" s="12"/>
      <c r="F25" s="13"/>
      <c r="G25" s="8">
        <f>G23+G24</f>
        <v>499700.1</v>
      </c>
    </row>
  </sheetData>
  <mergeCells count="30">
    <mergeCell ref="G6:G8"/>
    <mergeCell ref="C9:D9"/>
    <mergeCell ref="C10:D10"/>
    <mergeCell ref="C11:D11"/>
    <mergeCell ref="C12:D12"/>
    <mergeCell ref="C6:D8"/>
    <mergeCell ref="E6:E8"/>
    <mergeCell ref="F6:F8"/>
    <mergeCell ref="G21:G22"/>
    <mergeCell ref="C14:D14"/>
    <mergeCell ref="C15:D15"/>
    <mergeCell ref="C16:D16"/>
    <mergeCell ref="C17:D17"/>
    <mergeCell ref="C18:D18"/>
    <mergeCell ref="C19:D19"/>
    <mergeCell ref="B2:F2"/>
    <mergeCell ref="C20:D20"/>
    <mergeCell ref="B21:D21"/>
    <mergeCell ref="B22:D22"/>
    <mergeCell ref="E21:E22"/>
    <mergeCell ref="F21:F22"/>
    <mergeCell ref="C13:D13"/>
    <mergeCell ref="B3:D3"/>
    <mergeCell ref="C4:D4"/>
    <mergeCell ref="B5:D5"/>
    <mergeCell ref="B23:F23"/>
    <mergeCell ref="B24:C24"/>
    <mergeCell ref="D24:F24"/>
    <mergeCell ref="B25:C25"/>
    <mergeCell ref="D25:F25"/>
  </mergeCells>
  <hyperlinks>
    <hyperlink ref="C4" r:id="rId1"/>
    <hyperlink ref="C6" r:id="rId2" display="https://eldorado.ua/uk/noutbuk-dell-vostro-3583-black-n2065bvn3583emea01-u/p71271685/?&amp;utm_source=google&amp;utm_medium=cpc&amp;utm_campaign=iProspect-ukr-Shop-Smart-ACC_%D0%9D%D0%BE%D1%83%D1%82%D0%B1%D1%83%D0%BA%D0%B8&amp;utm_content=personal_computers&amp;gclid=CjwKCAiA-vLyBRBWEiwAzOkGVBrd9-Fei0yAHJ7kwd2Ns_PJc4Mh6Lv79hUgWYFIl0HeSadqCPhKPxoCpe4QAvD_BwE&amp;gclsrc=aw.ds"/>
    <hyperlink ref="C9" r:id="rId3"/>
    <hyperlink ref="C10" r:id="rId4"/>
    <hyperlink ref="C11" r:id="rId5"/>
    <hyperlink ref="C12" r:id="rId6"/>
    <hyperlink ref="C13" r:id="rId7"/>
    <hyperlink ref="C14" r:id="rId8"/>
    <hyperlink ref="C15" r:id="rId9"/>
    <hyperlink ref="C16" r:id="rId10"/>
    <hyperlink ref="C17" r:id="rId11"/>
    <hyperlink ref="C18" r:id="rId12"/>
    <hyperlink ref="C19" r:id="rId13"/>
    <hyperlink ref="C20" r:id="rId14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Лист1!_1fob9te</vt:lpstr>
      <vt:lpstr>Лист1!_30j0zll</vt:lpstr>
      <vt:lpstr>Лист1!_gjdgxs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2020-03-03T09:12:35Z</dcterms:modified>
</cp:coreProperties>
</file>