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sha\Desktop\гб\"/>
    </mc:Choice>
  </mc:AlternateContent>
  <bookViews>
    <workbookView xWindow="0" yWindow="0" windowWidth="21840" windowHeight="9390" tabRatio="779"/>
  </bookViews>
  <sheets>
    <sheet name="міні стадіон" sheetId="8" r:id="rId1"/>
    <sheet name="майданчик для собак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9" l="1"/>
  <c r="F29" i="9"/>
  <c r="F28" i="9"/>
  <c r="F26" i="9"/>
  <c r="F27" i="9"/>
  <c r="D13" i="9" l="1"/>
  <c r="F13" i="9" s="1"/>
  <c r="D5" i="9"/>
  <c r="F5" i="9" s="1"/>
  <c r="F6" i="9" s="1"/>
  <c r="C38" i="9" s="1"/>
  <c r="F25" i="9"/>
  <c r="F32" i="9" s="1"/>
  <c r="F16" i="9"/>
  <c r="F15" i="9"/>
  <c r="F14" i="9"/>
  <c r="F12" i="9"/>
  <c r="C40" i="9" l="1"/>
  <c r="F17" i="9"/>
  <c r="C39" i="9" s="1"/>
  <c r="D16" i="8"/>
  <c r="D25" i="8"/>
  <c r="F25" i="8" s="1"/>
  <c r="C42" i="9" l="1"/>
  <c r="C43" i="9" s="1"/>
  <c r="C44" i="9" s="1"/>
  <c r="F37" i="8"/>
  <c r="F36" i="8"/>
  <c r="F35" i="8"/>
  <c r="F41" i="8" s="1"/>
  <c r="F27" i="8"/>
  <c r="F26" i="8"/>
  <c r="F19" i="8"/>
  <c r="F18" i="8"/>
  <c r="F17" i="8"/>
  <c r="F16" i="8"/>
  <c r="F15" i="8"/>
  <c r="F8" i="8"/>
  <c r="F7" i="8"/>
  <c r="F6" i="8"/>
  <c r="F5" i="8"/>
  <c r="F28" i="8" l="1"/>
  <c r="F20" i="8"/>
  <c r="C48" i="8" s="1"/>
  <c r="F9" i="8"/>
  <c r="C47" i="8" s="1"/>
  <c r="C50" i="8"/>
  <c r="C49" i="8"/>
  <c r="C52" i="8" l="1"/>
  <c r="C53" i="8" s="1"/>
  <c r="C54" i="8" s="1"/>
</calcChain>
</file>

<file path=xl/sharedStrings.xml><?xml version="1.0" encoding="utf-8"?>
<sst xmlns="http://schemas.openxmlformats.org/spreadsheetml/2006/main" count="139" uniqueCount="55">
  <si>
    <t>№</t>
  </si>
  <si>
    <t>кол-во</t>
  </si>
  <si>
    <t>м2</t>
  </si>
  <si>
    <t>м.п.</t>
  </si>
  <si>
    <t>Велопарковка + монтаж</t>
  </si>
  <si>
    <t>БУМ</t>
  </si>
  <si>
    <t>КРУГИ</t>
  </si>
  <si>
    <t xml:space="preserve">Урна </t>
  </si>
  <si>
    <t>Монтаж</t>
  </si>
  <si>
    <t>https://kinderland.in.ua/sport-ploschadki/sportivnye-elementy/shvedskaja-stenka-kombi-5084.html</t>
  </si>
  <si>
    <t>https://kinderland.in.ua/malye-arxitekturnye-formy/ploschadki-dlja-vygula-sobak/k-06-806.html</t>
  </si>
  <si>
    <t>https://kinderland.in.ua/malye-arxitekturnye-formy/ploschadki-dlja-vygula-sobak/k-15-80515.html</t>
  </si>
  <si>
    <t>https://kinderland.in.ua/malye-arxitekturnye-formy/ploschadki-dlja-vygula-sobak/k-4-8054.html</t>
  </si>
  <si>
    <t>https://kinderland.in.ua/malye-arxitekturnye-formy/ploschadki-dlja-vygula-sobak/k-01-801.html</t>
  </si>
  <si>
    <t>https://kinderland.in.ua/malye-arxitekturnye-formy/ploschadki-dlja-vygula-sobak/k-02-802.html</t>
  </si>
  <si>
    <t>https://prom.ua/p293182802-urna-dlya-sobak.html</t>
  </si>
  <si>
    <t>ПОКРИТТЯ</t>
  </si>
  <si>
    <t>Демонтаж асфальтного покриття</t>
  </si>
  <si>
    <t>Од. виміру</t>
  </si>
  <si>
    <t>за од.</t>
  </si>
  <si>
    <t>загальна вартість</t>
  </si>
  <si>
    <t xml:space="preserve">Розробка та виїмка грунта </t>
  </si>
  <si>
    <t>Гравійно пісчана основа</t>
  </si>
  <si>
    <t>Облаштування бетонної основи</t>
  </si>
  <si>
    <t>ОГОРОЖА</t>
  </si>
  <si>
    <t>Найменування</t>
  </si>
  <si>
    <t>Демонтаж металевих конструкцій</t>
  </si>
  <si>
    <t>Демонтаж металевої огорожі</t>
  </si>
  <si>
    <t>Забор секційноий з панелями ПРОМ h4</t>
  </si>
  <si>
    <t>Монтаж огорожі</t>
  </si>
  <si>
    <t>Хвіртка</t>
  </si>
  <si>
    <t>од.</t>
  </si>
  <si>
    <t>Комплект баскетбольної стійки</t>
  </si>
  <si>
    <t>Монтаж комплекта баскетбольної стійки</t>
  </si>
  <si>
    <t>Ворота футбольні 3х2</t>
  </si>
  <si>
    <t>Монтаж Воріт футбольних 3х2</t>
  </si>
  <si>
    <t>Шведська стінка+монтаж</t>
  </si>
  <si>
    <t>од</t>
  </si>
  <si>
    <t>ВСЬОГО:</t>
  </si>
  <si>
    <t>Облаштування базового слою покриття</t>
  </si>
  <si>
    <t>Облаштування фінального слою покриття</t>
  </si>
  <si>
    <t>Нанесення покриття</t>
  </si>
  <si>
    <t>СПОРТИВНЕ ОБЛАДНАННЯ</t>
  </si>
  <si>
    <t>Всього за об'єкст</t>
  </si>
  <si>
    <t>ОСНОВА</t>
  </si>
  <si>
    <t>ТРАНСПОРТНІ ВИТРАТИ</t>
  </si>
  <si>
    <t>ВСЬОГО+20%</t>
  </si>
  <si>
    <t>Забор секційний з панелями ПРОМ h3</t>
  </si>
  <si>
    <t xml:space="preserve">Од. </t>
  </si>
  <si>
    <t xml:space="preserve">
БАР'ЄР 0,5М</t>
  </si>
  <si>
    <t xml:space="preserve">
БАР'ЄР 0,9М</t>
  </si>
  <si>
    <t xml:space="preserve">
БАР'ЄР 1,4М</t>
  </si>
  <si>
    <t>ОБЛАДНАННЯ</t>
  </si>
  <si>
    <t>ТРАСПОРТНІ ВИТРАТИ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</si>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</sst>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5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10" fillId="0" borderId="0" xfId="0" applyFont="1"/>
    <xf numFmtId="0" fontId="0" fillId="3" borderId="0" xfId="0" applyFill="1"/>
    <xf numFmtId="0" fontId="0" fillId="0" borderId="5" xfId="0" applyBorder="1"/>
    <xf numFmtId="0" fontId="5" fillId="3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11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center" vertical="center"/>
    </xf>
    <xf numFmtId="9" fontId="8" fillId="0" borderId="3" xfId="0" applyNumberFormat="1" applyFont="1" applyBorder="1" applyAlignment="1">
      <alignment vertical="center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center" vertical="center"/>
    </xf>
    <xf numFmtId="164" fontId="0" fillId="0" borderId="0" xfId="1" applyNumberFormat="1" applyFont="1"/>
    <xf numFmtId="164" fontId="5" fillId="3" borderId="5" xfId="1" applyNumberFormat="1" applyFont="1" applyFill="1" applyBorder="1" applyAlignment="1">
      <alignment horizontal="center" vertical="center" wrapText="1"/>
    </xf>
    <xf numFmtId="0" fontId="12" fillId="0" borderId="0" xfId="2"/>
    <xf numFmtId="164" fontId="4" fillId="0" borderId="5" xfId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inderland.in.ua/sport-ploschadki/sportivnye-elementy/shvedskaja-stenka-kombi-5084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kinderland.in.ua/malye-arxitekturnye-formy/ploschadki-dlja-vygula-sobak/k-4-8054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kinderland.in.ua/malye-arxitekturnye-formy/ploschadki-dlja-vygula-sobak/k-15-80515.html" TargetMode="External"/><Relationship Id="rId1" Type="http://schemas.openxmlformats.org/officeDocument/2006/relationships/hyperlink" Target="https://kinderland.in.ua/malye-arxitekturnye-formy/ploschadki-dlja-vygula-sobak/k-06-806.html" TargetMode="External"/><Relationship Id="rId6" Type="http://schemas.openxmlformats.org/officeDocument/2006/relationships/hyperlink" Target="https://prom.ua/p293182802-urna-dlya-sobak.html" TargetMode="External"/><Relationship Id="rId5" Type="http://schemas.openxmlformats.org/officeDocument/2006/relationships/hyperlink" Target="https://kinderland.in.ua/malye-arxitekturnye-formy/ploschadki-dlja-vygula-sobak/k-02-802.html" TargetMode="External"/><Relationship Id="rId4" Type="http://schemas.openxmlformats.org/officeDocument/2006/relationships/hyperlink" Target="https://kinderland.in.ua/malye-arxitekturnye-formy/ploschadki-dlja-vygula-sobak/k-01-8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5"/>
  <sheetViews>
    <sheetView tabSelected="1" workbookViewId="0">
      <selection activeCell="H49" sqref="H49"/>
    </sheetView>
  </sheetViews>
  <sheetFormatPr defaultRowHeight="15" x14ac:dyDescent="0.25"/>
  <cols>
    <col min="1" max="1" width="3.140625" style="30" bestFit="1" customWidth="1"/>
    <col min="2" max="2" width="37.7109375" customWidth="1"/>
    <col min="3" max="3" width="10" bestFit="1" customWidth="1"/>
    <col min="4" max="4" width="7.85546875" style="30" bestFit="1" customWidth="1"/>
    <col min="5" max="5" width="9.5703125" bestFit="1" customWidth="1"/>
    <col min="6" max="6" width="11.140625" style="38" bestFit="1" customWidth="1"/>
  </cols>
  <sheetData>
    <row r="2" spans="1:6" ht="15.75" thickBot="1" x14ac:dyDescent="0.3">
      <c r="B2" s="11" t="s">
        <v>16</v>
      </c>
    </row>
    <row r="3" spans="1:6" ht="16.5" thickTop="1" thickBot="1" x14ac:dyDescent="0.3">
      <c r="A3" s="42" t="s">
        <v>0</v>
      </c>
      <c r="B3" s="43" t="s">
        <v>25</v>
      </c>
      <c r="C3" s="43" t="s">
        <v>18</v>
      </c>
      <c r="D3" s="44" t="s">
        <v>1</v>
      </c>
      <c r="E3" s="44" t="s">
        <v>19</v>
      </c>
      <c r="F3" s="41" t="s">
        <v>20</v>
      </c>
    </row>
    <row r="4" spans="1:6" ht="16.5" thickTop="1" thickBot="1" x14ac:dyDescent="0.3">
      <c r="A4" s="42"/>
      <c r="B4" s="43"/>
      <c r="C4" s="43"/>
      <c r="D4" s="44"/>
      <c r="E4" s="44"/>
      <c r="F4" s="41"/>
    </row>
    <row r="5" spans="1:6" s="12" customFormat="1" ht="16.5" thickTop="1" thickBot="1" x14ac:dyDescent="0.3">
      <c r="A5" s="27">
        <v>1</v>
      </c>
      <c r="B5" s="14" t="s">
        <v>17</v>
      </c>
      <c r="C5" s="22" t="s">
        <v>2</v>
      </c>
      <c r="D5" s="22"/>
      <c r="E5" s="27"/>
      <c r="F5" s="39">
        <f>E5*D5</f>
        <v>0</v>
      </c>
    </row>
    <row r="6" spans="1:6" ht="16.5" thickTop="1" thickBot="1" x14ac:dyDescent="0.3">
      <c r="A6" s="15">
        <v>2</v>
      </c>
      <c r="B6" s="23" t="s">
        <v>21</v>
      </c>
      <c r="C6" s="15" t="s">
        <v>2</v>
      </c>
      <c r="D6" s="15">
        <v>350</v>
      </c>
      <c r="E6" s="28">
        <v>140</v>
      </c>
      <c r="F6" s="39">
        <f t="shared" ref="F6:F8" si="0">E6*D6</f>
        <v>49000</v>
      </c>
    </row>
    <row r="7" spans="1:6" ht="16.5" thickTop="1" thickBot="1" x14ac:dyDescent="0.3">
      <c r="A7" s="15">
        <v>3</v>
      </c>
      <c r="B7" s="23" t="s">
        <v>22</v>
      </c>
      <c r="C7" s="15" t="s">
        <v>2</v>
      </c>
      <c r="D7" s="15">
        <v>350</v>
      </c>
      <c r="E7" s="28">
        <v>230</v>
      </c>
      <c r="F7" s="39">
        <f t="shared" si="0"/>
        <v>80500</v>
      </c>
    </row>
    <row r="8" spans="1:6" ht="16.5" thickTop="1" thickBot="1" x14ac:dyDescent="0.3">
      <c r="A8" s="15">
        <v>4</v>
      </c>
      <c r="B8" s="23" t="s">
        <v>23</v>
      </c>
      <c r="C8" s="15" t="s">
        <v>2</v>
      </c>
      <c r="D8" s="15">
        <v>350</v>
      </c>
      <c r="E8" s="28">
        <v>490</v>
      </c>
      <c r="F8" s="39">
        <f t="shared" si="0"/>
        <v>171500</v>
      </c>
    </row>
    <row r="9" spans="1:6" ht="16.5" thickTop="1" thickBot="1" x14ac:dyDescent="0.3">
      <c r="A9" s="21"/>
      <c r="B9" s="24" t="s">
        <v>38</v>
      </c>
      <c r="C9" s="13"/>
      <c r="D9" s="21"/>
      <c r="E9" s="21"/>
      <c r="F9" s="37">
        <f>SUM(F5:F8)</f>
        <v>301000</v>
      </c>
    </row>
    <row r="10" spans="1:6" thickTop="1" x14ac:dyDescent="0.3"/>
    <row r="12" spans="1:6" ht="15.75" thickBot="1" x14ac:dyDescent="0.3">
      <c r="B12" s="10" t="s">
        <v>24</v>
      </c>
    </row>
    <row r="13" spans="1:6" ht="16.5" customHeight="1" thickTop="1" thickBot="1" x14ac:dyDescent="0.3">
      <c r="A13" s="42" t="s">
        <v>0</v>
      </c>
      <c r="B13" s="43" t="s">
        <v>25</v>
      </c>
      <c r="C13" s="43" t="s">
        <v>18</v>
      </c>
      <c r="D13" s="44" t="s">
        <v>1</v>
      </c>
      <c r="E13" s="44" t="s">
        <v>19</v>
      </c>
      <c r="F13" s="41" t="s">
        <v>20</v>
      </c>
    </row>
    <row r="14" spans="1:6" ht="15" customHeight="1" thickTop="1" thickBot="1" x14ac:dyDescent="0.3">
      <c r="A14" s="42"/>
      <c r="B14" s="43"/>
      <c r="C14" s="43"/>
      <c r="D14" s="44"/>
      <c r="E14" s="44"/>
      <c r="F14" s="41"/>
    </row>
    <row r="15" spans="1:6" s="12" customFormat="1" ht="16.5" thickTop="1" thickBot="1" x14ac:dyDescent="0.3">
      <c r="A15" s="27">
        <v>1</v>
      </c>
      <c r="B15" s="14" t="s">
        <v>26</v>
      </c>
      <c r="C15" s="15" t="s">
        <v>2</v>
      </c>
      <c r="D15" s="22">
        <v>2</v>
      </c>
      <c r="E15" s="27">
        <v>1500</v>
      </c>
      <c r="F15" s="39">
        <f>E15*D15</f>
        <v>3000</v>
      </c>
    </row>
    <row r="16" spans="1:6" s="12" customFormat="1" ht="16.5" thickTop="1" thickBot="1" x14ac:dyDescent="0.3">
      <c r="A16" s="27">
        <v>2</v>
      </c>
      <c r="B16" s="14" t="s">
        <v>27</v>
      </c>
      <c r="C16" s="15" t="s">
        <v>2</v>
      </c>
      <c r="D16" s="22">
        <f>25*4+14*4</f>
        <v>156</v>
      </c>
      <c r="E16" s="27">
        <v>70</v>
      </c>
      <c r="F16" s="39">
        <f>E16*D16</f>
        <v>10920</v>
      </c>
    </row>
    <row r="17" spans="1:6" ht="16.5" thickTop="1" thickBot="1" x14ac:dyDescent="0.3">
      <c r="A17" s="21">
        <v>3</v>
      </c>
      <c r="B17" s="16" t="s">
        <v>28</v>
      </c>
      <c r="C17" s="17" t="s">
        <v>3</v>
      </c>
      <c r="D17" s="18">
        <v>78</v>
      </c>
      <c r="E17" s="18">
        <v>2460</v>
      </c>
      <c r="F17" s="39">
        <f t="shared" ref="F17:F19" si="1">E17*D17</f>
        <v>191880</v>
      </c>
    </row>
    <row r="18" spans="1:6" ht="16.5" thickTop="1" thickBot="1" x14ac:dyDescent="0.3">
      <c r="A18" s="21">
        <v>4</v>
      </c>
      <c r="B18" s="19" t="s">
        <v>29</v>
      </c>
      <c r="C18" s="17" t="s">
        <v>3</v>
      </c>
      <c r="D18" s="18">
        <v>78</v>
      </c>
      <c r="E18" s="18">
        <v>470</v>
      </c>
      <c r="F18" s="39">
        <f t="shared" si="1"/>
        <v>36660</v>
      </c>
    </row>
    <row r="19" spans="1:6" ht="16.5" thickTop="1" thickBot="1" x14ac:dyDescent="0.3">
      <c r="A19" s="21">
        <v>5</v>
      </c>
      <c r="B19" s="19" t="s">
        <v>30</v>
      </c>
      <c r="C19" s="17" t="s">
        <v>31</v>
      </c>
      <c r="D19" s="18">
        <v>1</v>
      </c>
      <c r="E19" s="18">
        <v>5220</v>
      </c>
      <c r="F19" s="39">
        <f t="shared" si="1"/>
        <v>5220</v>
      </c>
    </row>
    <row r="20" spans="1:6" ht="16.5" thickTop="1" thickBot="1" x14ac:dyDescent="0.3">
      <c r="A20" s="21"/>
      <c r="B20" s="24" t="s">
        <v>38</v>
      </c>
      <c r="C20" s="20"/>
      <c r="D20" s="26"/>
      <c r="E20" s="26"/>
      <c r="F20" s="36">
        <f>SUM(F15:F19)</f>
        <v>247680</v>
      </c>
    </row>
    <row r="21" spans="1:6" thickTop="1" x14ac:dyDescent="0.3">
      <c r="B21" s="6"/>
    </row>
    <row r="22" spans="1:6" ht="15.75" thickBot="1" x14ac:dyDescent="0.3">
      <c r="A22" s="31"/>
      <c r="B22" s="29" t="s">
        <v>16</v>
      </c>
      <c r="C22" s="25"/>
      <c r="D22" s="25"/>
      <c r="E22" s="25"/>
    </row>
    <row r="23" spans="1:6" ht="16.5" customHeight="1" thickTop="1" thickBot="1" x14ac:dyDescent="0.3">
      <c r="A23" s="42" t="s">
        <v>0</v>
      </c>
      <c r="B23" s="43" t="s">
        <v>25</v>
      </c>
      <c r="C23" s="43" t="s">
        <v>18</v>
      </c>
      <c r="D23" s="44" t="s">
        <v>1</v>
      </c>
      <c r="E23" s="44" t="s">
        <v>19</v>
      </c>
      <c r="F23" s="41" t="s">
        <v>20</v>
      </c>
    </row>
    <row r="24" spans="1:6" ht="15" customHeight="1" thickTop="1" thickBot="1" x14ac:dyDescent="0.3">
      <c r="A24" s="42"/>
      <c r="B24" s="43"/>
      <c r="C24" s="43"/>
      <c r="D24" s="44"/>
      <c r="E24" s="44"/>
      <c r="F24" s="41"/>
    </row>
    <row r="25" spans="1:6" ht="16.5" thickTop="1" thickBot="1" x14ac:dyDescent="0.3">
      <c r="A25" s="21">
        <v>1</v>
      </c>
      <c r="B25" s="16" t="s">
        <v>39</v>
      </c>
      <c r="C25" s="17" t="s">
        <v>2</v>
      </c>
      <c r="D25" s="18">
        <f>25*14</f>
        <v>350</v>
      </c>
      <c r="E25" s="18">
        <v>400</v>
      </c>
      <c r="F25" s="39">
        <f>E25*D25</f>
        <v>140000</v>
      </c>
    </row>
    <row r="26" spans="1:6" ht="16.5" thickTop="1" thickBot="1" x14ac:dyDescent="0.3">
      <c r="A26" s="21">
        <v>2</v>
      </c>
      <c r="B26" s="16" t="s">
        <v>40</v>
      </c>
      <c r="C26" s="17" t="s">
        <v>2</v>
      </c>
      <c r="D26" s="18">
        <v>350</v>
      </c>
      <c r="E26" s="18">
        <v>410</v>
      </c>
      <c r="F26" s="39">
        <f t="shared" ref="F26:F27" si="2">E26*D26</f>
        <v>143500</v>
      </c>
    </row>
    <row r="27" spans="1:6" ht="16.5" thickTop="1" thickBot="1" x14ac:dyDescent="0.3">
      <c r="A27" s="21">
        <v>3</v>
      </c>
      <c r="B27" s="19" t="s">
        <v>41</v>
      </c>
      <c r="C27" s="17" t="s">
        <v>2</v>
      </c>
      <c r="D27" s="18">
        <v>350</v>
      </c>
      <c r="E27" s="18">
        <v>150</v>
      </c>
      <c r="F27" s="39">
        <f t="shared" si="2"/>
        <v>52500</v>
      </c>
    </row>
    <row r="28" spans="1:6" ht="16.5" thickTop="1" thickBot="1" x14ac:dyDescent="0.3">
      <c r="A28" s="21"/>
      <c r="B28" s="24" t="s">
        <v>38</v>
      </c>
      <c r="C28" s="20"/>
      <c r="D28" s="26"/>
      <c r="E28" s="26"/>
      <c r="F28" s="36">
        <f>SUM(F25:F27)</f>
        <v>336000</v>
      </c>
    </row>
    <row r="29" spans="1:6" ht="15.75" thickTop="1" x14ac:dyDescent="0.25">
      <c r="B29" s="7"/>
    </row>
    <row r="32" spans="1:6" ht="15.75" thickBot="1" x14ac:dyDescent="0.3">
      <c r="B32" s="10" t="s">
        <v>42</v>
      </c>
    </row>
    <row r="33" spans="1:8" ht="16.5" customHeight="1" thickTop="1" thickBot="1" x14ac:dyDescent="0.3">
      <c r="A33" s="42" t="s">
        <v>0</v>
      </c>
      <c r="B33" s="43" t="s">
        <v>25</v>
      </c>
      <c r="C33" s="43" t="s">
        <v>18</v>
      </c>
      <c r="D33" s="44" t="s">
        <v>1</v>
      </c>
      <c r="E33" s="44" t="s">
        <v>19</v>
      </c>
      <c r="F33" s="41" t="s">
        <v>20</v>
      </c>
    </row>
    <row r="34" spans="1:8" ht="15" customHeight="1" thickTop="1" thickBot="1" x14ac:dyDescent="0.3">
      <c r="A34" s="42"/>
      <c r="B34" s="43"/>
      <c r="C34" s="43"/>
      <c r="D34" s="44"/>
      <c r="E34" s="44"/>
      <c r="F34" s="41"/>
    </row>
    <row r="35" spans="1:8" ht="16.5" thickTop="1" thickBot="1" x14ac:dyDescent="0.3">
      <c r="A35" s="21">
        <v>1</v>
      </c>
      <c r="B35" s="19" t="s">
        <v>32</v>
      </c>
      <c r="C35" s="17" t="s">
        <v>37</v>
      </c>
      <c r="D35" s="17">
        <v>2</v>
      </c>
      <c r="E35" s="32">
        <v>23440</v>
      </c>
      <c r="F35" s="39">
        <f t="shared" ref="F35:F37" si="3">E35*D35</f>
        <v>46880</v>
      </c>
    </row>
    <row r="36" spans="1:8" ht="16.5" thickTop="1" thickBot="1" x14ac:dyDescent="0.3">
      <c r="A36" s="21">
        <v>2</v>
      </c>
      <c r="B36" s="19" t="s">
        <v>33</v>
      </c>
      <c r="C36" s="17" t="s">
        <v>37</v>
      </c>
      <c r="D36" s="17">
        <v>2</v>
      </c>
      <c r="E36" s="32">
        <v>2340</v>
      </c>
      <c r="F36" s="39">
        <f t="shared" si="3"/>
        <v>4680</v>
      </c>
    </row>
    <row r="37" spans="1:8" ht="16.5" thickTop="1" thickBot="1" x14ac:dyDescent="0.3">
      <c r="A37" s="21">
        <v>3</v>
      </c>
      <c r="B37" s="19" t="s">
        <v>34</v>
      </c>
      <c r="C37" s="17" t="s">
        <v>37</v>
      </c>
      <c r="D37" s="17">
        <v>2</v>
      </c>
      <c r="E37" s="32">
        <v>13500</v>
      </c>
      <c r="F37" s="39">
        <f t="shared" si="3"/>
        <v>27000</v>
      </c>
    </row>
    <row r="38" spans="1:8" ht="16.5" thickTop="1" thickBot="1" x14ac:dyDescent="0.3">
      <c r="A38" s="21">
        <v>4</v>
      </c>
      <c r="B38" s="19" t="s">
        <v>35</v>
      </c>
      <c r="C38" s="17" t="s">
        <v>37</v>
      </c>
      <c r="D38" s="17">
        <v>2</v>
      </c>
      <c r="E38" s="32">
        <v>1350</v>
      </c>
      <c r="F38" s="39">
        <v>2700</v>
      </c>
    </row>
    <row r="39" spans="1:8" ht="16.5" thickTop="1" thickBot="1" x14ac:dyDescent="0.3">
      <c r="A39" s="21">
        <v>5</v>
      </c>
      <c r="B39" s="19" t="s">
        <v>4</v>
      </c>
      <c r="C39" s="17" t="s">
        <v>37</v>
      </c>
      <c r="D39" s="17">
        <v>1</v>
      </c>
      <c r="E39" s="32">
        <v>10000</v>
      </c>
      <c r="F39" s="39">
        <v>10000</v>
      </c>
    </row>
    <row r="40" spans="1:8" ht="16.5" thickTop="1" thickBot="1" x14ac:dyDescent="0.3">
      <c r="A40" s="21">
        <v>6</v>
      </c>
      <c r="B40" s="19" t="s">
        <v>36</v>
      </c>
      <c r="C40" s="17" t="s">
        <v>37</v>
      </c>
      <c r="D40" s="17">
        <v>1</v>
      </c>
      <c r="E40" s="32"/>
      <c r="F40" s="39">
        <v>16000</v>
      </c>
      <c r="H40" s="40" t="s">
        <v>9</v>
      </c>
    </row>
    <row r="41" spans="1:8" ht="16.5" thickTop="1" thickBot="1" x14ac:dyDescent="0.3">
      <c r="A41" s="21"/>
      <c r="B41" s="24" t="s">
        <v>38</v>
      </c>
      <c r="C41" s="20"/>
      <c r="D41" s="26"/>
      <c r="E41" s="33"/>
      <c r="F41" s="36">
        <f>SUM(F35:F40)</f>
        <v>107260</v>
      </c>
    </row>
    <row r="42" spans="1:8" ht="15.75" thickTop="1" x14ac:dyDescent="0.25"/>
    <row r="45" spans="1:8" ht="15.75" thickBot="1" x14ac:dyDescent="0.3"/>
    <row r="46" spans="1:8" ht="15.75" thickBot="1" x14ac:dyDescent="0.3">
      <c r="B46" s="2" t="s">
        <v>43</v>
      </c>
      <c r="C46" s="9"/>
    </row>
    <row r="47" spans="1:8" ht="15.75" thickBot="1" x14ac:dyDescent="0.3">
      <c r="B47" s="3" t="s">
        <v>44</v>
      </c>
      <c r="C47" s="4">
        <f>F9</f>
        <v>301000</v>
      </c>
    </row>
    <row r="48" spans="1:8" ht="15.75" thickBot="1" x14ac:dyDescent="0.3">
      <c r="B48" s="3" t="s">
        <v>24</v>
      </c>
      <c r="C48" s="8">
        <f>F20</f>
        <v>247680</v>
      </c>
    </row>
    <row r="49" spans="2:3" ht="15.75" thickBot="1" x14ac:dyDescent="0.3">
      <c r="B49" s="3" t="s">
        <v>16</v>
      </c>
      <c r="C49" s="8">
        <f>F28</f>
        <v>336000</v>
      </c>
    </row>
    <row r="50" spans="2:3" ht="15.75" thickBot="1" x14ac:dyDescent="0.3">
      <c r="B50" s="3" t="s">
        <v>42</v>
      </c>
      <c r="C50" s="8">
        <f>F41</f>
        <v>107260</v>
      </c>
    </row>
    <row r="51" spans="2:3" ht="15.75" thickBot="1" x14ac:dyDescent="0.3">
      <c r="B51" s="3" t="s">
        <v>45</v>
      </c>
      <c r="C51" s="8">
        <v>20000</v>
      </c>
    </row>
    <row r="52" spans="2:3" ht="16.5" thickTop="1" thickBot="1" x14ac:dyDescent="0.3">
      <c r="B52" s="24" t="s">
        <v>38</v>
      </c>
      <c r="C52" s="34">
        <f>SUM(C47:C51)</f>
        <v>1011940</v>
      </c>
    </row>
    <row r="53" spans="2:3" ht="16.5" thickTop="1" thickBot="1" x14ac:dyDescent="0.3">
      <c r="B53" s="35">
        <v>0.2</v>
      </c>
      <c r="C53" s="34">
        <f>C52*20%</f>
        <v>202388</v>
      </c>
    </row>
    <row r="54" spans="2:3" ht="15.75" thickBot="1" x14ac:dyDescent="0.3">
      <c r="B54" s="5" t="s">
        <v>46</v>
      </c>
      <c r="C54" s="34">
        <f>C52+C53</f>
        <v>1214328</v>
      </c>
    </row>
    <row r="55" spans="2:3" x14ac:dyDescent="0.25">
      <c r="B55" s="1"/>
    </row>
  </sheetData>
  <mergeCells count="24">
    <mergeCell ref="F13:F14"/>
    <mergeCell ref="A3:A4"/>
    <mergeCell ref="B3:B4"/>
    <mergeCell ref="C3:C4"/>
    <mergeCell ref="D3:D4"/>
    <mergeCell ref="E3:E4"/>
    <mergeCell ref="F3:F4"/>
    <mergeCell ref="A13:A14"/>
    <mergeCell ref="B13:B14"/>
    <mergeCell ref="C13:C14"/>
    <mergeCell ref="D13:D14"/>
    <mergeCell ref="E13:E14"/>
    <mergeCell ref="F33:F34"/>
    <mergeCell ref="A23:A24"/>
    <mergeCell ref="B23:B24"/>
    <mergeCell ref="C23:C24"/>
    <mergeCell ref="D23:D24"/>
    <mergeCell ref="E23:E24"/>
    <mergeCell ref="F23:F24"/>
    <mergeCell ref="A33:A34"/>
    <mergeCell ref="B33:B34"/>
    <mergeCell ref="C33:C34"/>
    <mergeCell ref="D33:D34"/>
    <mergeCell ref="E33:E34"/>
  </mergeCells>
  <hyperlinks>
    <hyperlink ref="H4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zoomScale="130" zoomScaleNormal="130" workbookViewId="0">
      <selection activeCell="D42" sqref="D42"/>
    </sheetView>
  </sheetViews>
  <sheetFormatPr defaultRowHeight="15" x14ac:dyDescent="0.25"/>
  <cols>
    <col min="1" max="1" width="3.140625" style="30" bestFit="1" customWidth="1"/>
    <col min="2" max="2" width="37.7109375" customWidth="1"/>
    <col min="3" max="3" width="10" bestFit="1" customWidth="1"/>
    <col min="4" max="4" width="7.85546875" style="30" bestFit="1" customWidth="1"/>
    <col min="5" max="5" width="9.5703125" bestFit="1" customWidth="1"/>
    <col min="6" max="6" width="11.140625" bestFit="1" customWidth="1"/>
  </cols>
  <sheetData>
    <row r="2" spans="1:6" ht="15.75" thickBot="1" x14ac:dyDescent="0.3">
      <c r="B2" s="11" t="s">
        <v>44</v>
      </c>
    </row>
    <row r="3" spans="1:6" ht="16.5" customHeight="1" thickTop="1" thickBot="1" x14ac:dyDescent="0.3">
      <c r="A3" s="42" t="s">
        <v>0</v>
      </c>
      <c r="B3" s="43" t="s">
        <v>25</v>
      </c>
      <c r="C3" s="43" t="s">
        <v>18</v>
      </c>
      <c r="D3" s="44" t="s">
        <v>1</v>
      </c>
      <c r="E3" s="44" t="s">
        <v>19</v>
      </c>
      <c r="F3" s="41" t="s">
        <v>20</v>
      </c>
    </row>
    <row r="4" spans="1:6" ht="16.5" thickTop="1" thickBot="1" x14ac:dyDescent="0.3">
      <c r="A4" s="42"/>
      <c r="B4" s="43"/>
      <c r="C4" s="43"/>
      <c r="D4" s="44"/>
      <c r="E4" s="44"/>
      <c r="F4" s="41"/>
    </row>
    <row r="5" spans="1:6" ht="16.5" thickTop="1" thickBot="1" x14ac:dyDescent="0.3">
      <c r="A5" s="15">
        <v>1</v>
      </c>
      <c r="B5" s="23" t="s">
        <v>22</v>
      </c>
      <c r="C5" s="15" t="s">
        <v>2</v>
      </c>
      <c r="D5" s="15">
        <f>16*15</f>
        <v>240</v>
      </c>
      <c r="E5" s="28">
        <v>230</v>
      </c>
      <c r="F5" s="22">
        <f t="shared" ref="F5" si="0">E5*D5</f>
        <v>55200</v>
      </c>
    </row>
    <row r="6" spans="1:6" ht="16.5" thickTop="1" thickBot="1" x14ac:dyDescent="0.3">
      <c r="A6" s="21"/>
      <c r="B6" s="20" t="s">
        <v>38</v>
      </c>
      <c r="C6" s="13"/>
      <c r="D6" s="21"/>
      <c r="E6" s="21"/>
      <c r="F6" s="37">
        <f>SUM(F5:F5)</f>
        <v>55200</v>
      </c>
    </row>
    <row r="7" spans="1:6" thickTop="1" x14ac:dyDescent="0.3"/>
    <row r="9" spans="1:6" ht="15.75" thickBot="1" x14ac:dyDescent="0.3">
      <c r="B9" s="11" t="s">
        <v>24</v>
      </c>
    </row>
    <row r="10" spans="1:6" ht="16.5" customHeight="1" thickTop="1" thickBot="1" x14ac:dyDescent="0.3">
      <c r="A10" s="42" t="s">
        <v>0</v>
      </c>
      <c r="B10" s="43" t="s">
        <v>25</v>
      </c>
      <c r="C10" s="43" t="s">
        <v>18</v>
      </c>
      <c r="D10" s="44" t="s">
        <v>1</v>
      </c>
      <c r="E10" s="44" t="s">
        <v>19</v>
      </c>
      <c r="F10" s="41" t="s">
        <v>20</v>
      </c>
    </row>
    <row r="11" spans="1:6" ht="15" customHeight="1" thickTop="1" thickBot="1" x14ac:dyDescent="0.3">
      <c r="A11" s="42"/>
      <c r="B11" s="43"/>
      <c r="C11" s="43"/>
      <c r="D11" s="44"/>
      <c r="E11" s="44"/>
      <c r="F11" s="41"/>
    </row>
    <row r="12" spans="1:6" s="12" customFormat="1" ht="16.5" thickTop="1" thickBot="1" x14ac:dyDescent="0.3">
      <c r="A12" s="27">
        <v>1</v>
      </c>
      <c r="B12" s="14" t="s">
        <v>26</v>
      </c>
      <c r="C12" s="15" t="s">
        <v>2</v>
      </c>
      <c r="D12" s="22">
        <v>2</v>
      </c>
      <c r="E12" s="27">
        <v>1500</v>
      </c>
      <c r="F12" s="22">
        <f>E12*D12</f>
        <v>3000</v>
      </c>
    </row>
    <row r="13" spans="1:6" s="12" customFormat="1" ht="16.5" thickTop="1" thickBot="1" x14ac:dyDescent="0.3">
      <c r="A13" s="27">
        <v>2</v>
      </c>
      <c r="B13" s="14" t="s">
        <v>27</v>
      </c>
      <c r="C13" s="15" t="s">
        <v>2</v>
      </c>
      <c r="D13" s="22">
        <f>16*4+12*4</f>
        <v>112</v>
      </c>
      <c r="E13" s="27">
        <v>70</v>
      </c>
      <c r="F13" s="22">
        <f>E13*D13</f>
        <v>7840</v>
      </c>
    </row>
    <row r="14" spans="1:6" ht="16.5" thickTop="1" thickBot="1" x14ac:dyDescent="0.3">
      <c r="A14" s="21">
        <v>3</v>
      </c>
      <c r="B14" s="16" t="s">
        <v>47</v>
      </c>
      <c r="C14" s="17" t="s">
        <v>3</v>
      </c>
      <c r="D14" s="18">
        <v>56</v>
      </c>
      <c r="E14" s="18">
        <v>2460</v>
      </c>
      <c r="F14" s="22">
        <f t="shared" ref="F14:F16" si="1">E14*D14</f>
        <v>137760</v>
      </c>
    </row>
    <row r="15" spans="1:6" ht="16.5" thickTop="1" thickBot="1" x14ac:dyDescent="0.3">
      <c r="A15" s="21">
        <v>4</v>
      </c>
      <c r="B15" s="19" t="s">
        <v>29</v>
      </c>
      <c r="C15" s="17" t="s">
        <v>3</v>
      </c>
      <c r="D15" s="18">
        <v>56</v>
      </c>
      <c r="E15" s="18">
        <v>470</v>
      </c>
      <c r="F15" s="22">
        <f t="shared" si="1"/>
        <v>26320</v>
      </c>
    </row>
    <row r="16" spans="1:6" ht="16.5" thickTop="1" thickBot="1" x14ac:dyDescent="0.3">
      <c r="A16" s="21">
        <v>5</v>
      </c>
      <c r="B16" s="19" t="s">
        <v>30</v>
      </c>
      <c r="C16" s="17" t="s">
        <v>48</v>
      </c>
      <c r="D16" s="18">
        <v>1</v>
      </c>
      <c r="E16" s="18">
        <v>5220</v>
      </c>
      <c r="F16" s="22">
        <f t="shared" si="1"/>
        <v>5220</v>
      </c>
    </row>
    <row r="17" spans="1:8" ht="16.5" thickTop="1" thickBot="1" x14ac:dyDescent="0.3">
      <c r="A17" s="21"/>
      <c r="B17" s="20" t="s">
        <v>38</v>
      </c>
      <c r="C17" s="20"/>
      <c r="D17" s="26"/>
      <c r="E17" s="26"/>
      <c r="F17" s="36">
        <f>SUM(F12:F16)</f>
        <v>180140</v>
      </c>
    </row>
    <row r="18" spans="1:8" thickTop="1" x14ac:dyDescent="0.3">
      <c r="B18" s="6"/>
    </row>
    <row r="19" spans="1:8" ht="14.45" x14ac:dyDescent="0.3">
      <c r="B19" s="7"/>
    </row>
    <row r="22" spans="1:8" ht="15.75" thickBot="1" x14ac:dyDescent="0.3">
      <c r="B22" s="11" t="s">
        <v>42</v>
      </c>
    </row>
    <row r="23" spans="1:8" ht="16.5" customHeight="1" thickTop="1" thickBot="1" x14ac:dyDescent="0.3">
      <c r="A23" s="42" t="s">
        <v>0</v>
      </c>
      <c r="B23" s="43" t="s">
        <v>25</v>
      </c>
      <c r="C23" s="43" t="s">
        <v>18</v>
      </c>
      <c r="D23" s="44" t="s">
        <v>1</v>
      </c>
      <c r="E23" s="44" t="s">
        <v>19</v>
      </c>
      <c r="F23" s="41" t="s">
        <v>20</v>
      </c>
    </row>
    <row r="24" spans="1:8" ht="15" customHeight="1" thickTop="1" thickBot="1" x14ac:dyDescent="0.3">
      <c r="A24" s="42"/>
      <c r="B24" s="43"/>
      <c r="C24" s="43"/>
      <c r="D24" s="44"/>
      <c r="E24" s="44"/>
      <c r="F24" s="41"/>
    </row>
    <row r="25" spans="1:8" ht="16.5" thickTop="1" thickBot="1" x14ac:dyDescent="0.3">
      <c r="A25" s="21">
        <v>1</v>
      </c>
      <c r="B25" s="19" t="s">
        <v>5</v>
      </c>
      <c r="C25" s="17" t="s">
        <v>37</v>
      </c>
      <c r="D25" s="17">
        <v>1</v>
      </c>
      <c r="E25" s="32">
        <v>13300</v>
      </c>
      <c r="F25" s="22">
        <f t="shared" ref="F25:F26" si="2">E25*D25</f>
        <v>13300</v>
      </c>
      <c r="H25" s="40" t="s">
        <v>10</v>
      </c>
    </row>
    <row r="26" spans="1:8" ht="16.5" thickTop="1" thickBot="1" x14ac:dyDescent="0.3">
      <c r="A26" s="21">
        <v>2</v>
      </c>
      <c r="B26" s="19" t="s">
        <v>6</v>
      </c>
      <c r="C26" s="17" t="s">
        <v>37</v>
      </c>
      <c r="D26" s="17">
        <v>1</v>
      </c>
      <c r="E26" s="32">
        <v>4200</v>
      </c>
      <c r="F26" s="22">
        <f t="shared" si="2"/>
        <v>4200</v>
      </c>
      <c r="H26" s="40" t="s">
        <v>11</v>
      </c>
    </row>
    <row r="27" spans="1:8" ht="25.5" thickTop="1" thickBot="1" x14ac:dyDescent="0.3">
      <c r="A27" s="21">
        <v>3</v>
      </c>
      <c r="B27" s="19" t="s">
        <v>49</v>
      </c>
      <c r="C27" s="17" t="s">
        <v>37</v>
      </c>
      <c r="D27" s="17">
        <v>2</v>
      </c>
      <c r="E27" s="32">
        <v>4300</v>
      </c>
      <c r="F27" s="22">
        <f t="shared" ref="F27" si="3">E27*D27</f>
        <v>8600</v>
      </c>
      <c r="H27" s="40" t="s">
        <v>12</v>
      </c>
    </row>
    <row r="28" spans="1:8" ht="25.5" thickTop="1" thickBot="1" x14ac:dyDescent="0.3">
      <c r="A28" s="21">
        <v>4</v>
      </c>
      <c r="B28" s="19" t="s">
        <v>50</v>
      </c>
      <c r="C28" s="17" t="s">
        <v>37</v>
      </c>
      <c r="D28" s="17">
        <v>2</v>
      </c>
      <c r="E28" s="32">
        <v>5300</v>
      </c>
      <c r="F28" s="22">
        <f t="shared" ref="F28" si="4">E28*D28</f>
        <v>10600</v>
      </c>
      <c r="H28" s="40" t="s">
        <v>13</v>
      </c>
    </row>
    <row r="29" spans="1:8" ht="25.5" thickTop="1" thickBot="1" x14ac:dyDescent="0.3">
      <c r="A29" s="21">
        <v>5</v>
      </c>
      <c r="B29" s="19" t="s">
        <v>51</v>
      </c>
      <c r="C29" s="17" t="s">
        <v>37</v>
      </c>
      <c r="D29" s="17">
        <v>1</v>
      </c>
      <c r="E29" s="32">
        <v>6500</v>
      </c>
      <c r="F29" s="22">
        <f t="shared" ref="F29" si="5">E29*D29</f>
        <v>6500</v>
      </c>
      <c r="H29" s="40" t="s">
        <v>14</v>
      </c>
    </row>
    <row r="30" spans="1:8" ht="16.5" thickTop="1" thickBot="1" x14ac:dyDescent="0.3">
      <c r="A30" s="21">
        <v>6</v>
      </c>
      <c r="B30" s="19" t="s">
        <v>7</v>
      </c>
      <c r="C30" s="17" t="s">
        <v>37</v>
      </c>
      <c r="D30" s="17">
        <v>1</v>
      </c>
      <c r="E30" s="32">
        <v>3950</v>
      </c>
      <c r="F30" s="22">
        <f t="shared" ref="F30" si="6">E30*D30</f>
        <v>3950</v>
      </c>
      <c r="H30" s="40" t="s">
        <v>15</v>
      </c>
    </row>
    <row r="31" spans="1:8" ht="16.5" thickTop="1" thickBot="1" x14ac:dyDescent="0.3">
      <c r="A31" s="21">
        <v>7</v>
      </c>
      <c r="B31" s="19" t="s">
        <v>8</v>
      </c>
      <c r="C31" s="17"/>
      <c r="D31" s="17"/>
      <c r="E31" s="32"/>
      <c r="F31" s="22">
        <v>7500</v>
      </c>
    </row>
    <row r="32" spans="1:8" ht="16.5" thickTop="1" thickBot="1" x14ac:dyDescent="0.3">
      <c r="A32" s="21"/>
      <c r="B32" s="20" t="s">
        <v>38</v>
      </c>
      <c r="C32" s="20"/>
      <c r="D32" s="26"/>
      <c r="E32" s="33"/>
      <c r="F32" s="36">
        <f>SUM(F25:F31)</f>
        <v>54650</v>
      </c>
    </row>
    <row r="33" spans="2:3" ht="15.75" thickTop="1" x14ac:dyDescent="0.25"/>
    <row r="36" spans="2:3" ht="15.75" thickBot="1" x14ac:dyDescent="0.3"/>
    <row r="37" spans="2:3" ht="15.75" thickBot="1" x14ac:dyDescent="0.3">
      <c r="B37" s="2" t="s">
        <v>43</v>
      </c>
      <c r="C37" s="9"/>
    </row>
    <row r="38" spans="2:3" ht="15.75" thickBot="1" x14ac:dyDescent="0.3">
      <c r="B38" s="3" t="s">
        <v>44</v>
      </c>
      <c r="C38" s="4">
        <f>F6</f>
        <v>55200</v>
      </c>
    </row>
    <row r="39" spans="2:3" ht="15.75" thickBot="1" x14ac:dyDescent="0.3">
      <c r="B39" s="3" t="s">
        <v>24</v>
      </c>
      <c r="C39" s="8">
        <f>F17</f>
        <v>180140</v>
      </c>
    </row>
    <row r="40" spans="2:3" ht="15.75" thickBot="1" x14ac:dyDescent="0.3">
      <c r="B40" s="3" t="s">
        <v>52</v>
      </c>
      <c r="C40" s="8">
        <f>F32</f>
        <v>54650</v>
      </c>
    </row>
    <row r="41" spans="2:3" ht="15.75" thickBot="1" x14ac:dyDescent="0.3">
      <c r="B41" s="3" t="s">
        <v>53</v>
      </c>
      <c r="C41" s="8">
        <v>20000</v>
      </c>
    </row>
    <row r="42" spans="2:3" ht="15.75" thickBot="1" x14ac:dyDescent="0.3">
      <c r="B42" s="3" t="s">
        <v>54</v>
      </c>
      <c r="C42" s="34">
        <f>SUM(C38:C41)</f>
        <v>309990</v>
      </c>
    </row>
    <row r="43" spans="2:3" ht="15.75" thickBot="1" x14ac:dyDescent="0.3">
      <c r="B43" s="35">
        <v>0.2</v>
      </c>
      <c r="C43" s="34">
        <f>C42*20%</f>
        <v>61998</v>
      </c>
    </row>
    <row r="44" spans="2:3" ht="15.75" thickBot="1" x14ac:dyDescent="0.3">
      <c r="B44" s="5" t="s">
        <v>46</v>
      </c>
      <c r="C44" s="34">
        <f>C42+C43</f>
        <v>371988</v>
      </c>
    </row>
    <row r="45" spans="2:3" x14ac:dyDescent="0.25">
      <c r="B45" s="1"/>
    </row>
  </sheetData>
  <mergeCells count="18">
    <mergeCell ref="F23:F24"/>
    <mergeCell ref="A10:A11"/>
    <mergeCell ref="B10:B11"/>
    <mergeCell ref="C10:C11"/>
    <mergeCell ref="D10:D11"/>
    <mergeCell ref="E10:E11"/>
    <mergeCell ref="F10:F11"/>
    <mergeCell ref="A23:A24"/>
    <mergeCell ref="B23:B24"/>
    <mergeCell ref="C23:C24"/>
    <mergeCell ref="D23:D24"/>
    <mergeCell ref="E23:E24"/>
    <mergeCell ref="F3:F4"/>
    <mergeCell ref="A3:A4"/>
    <mergeCell ref="B3:B4"/>
    <mergeCell ref="C3:C4"/>
    <mergeCell ref="D3:D4"/>
    <mergeCell ref="E3:E4"/>
  </mergeCells>
  <hyperlinks>
    <hyperlink ref="H25" r:id="rId1"/>
    <hyperlink ref="H26" r:id="rId2"/>
    <hyperlink ref="H27" r:id="rId3"/>
    <hyperlink ref="H28" r:id="rId4"/>
    <hyperlink ref="H29" r:id="rId5"/>
    <hyperlink ref="H30" r:id="rId6"/>
  </hyperlinks>
  <pageMargins left="0.7" right="0.7" top="0.75" bottom="0.75" header="0.3" footer="0.3"/>
  <pageSetup paperSize="9" orientation="portrait" horizontalDpi="300" verticalDpi="30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міні стадіон</vt:lpstr>
      <vt:lpstr>майданчик для собак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Like-Service</dc:creator>
  <cp:lastModifiedBy>Sasha</cp:lastModifiedBy>
  <cp:lastPrinted>2019-03-04T09:16:34Z</cp:lastPrinted>
  <dcterms:created xsi:type="dcterms:W3CDTF">2019-03-04T08:43:37Z</dcterms:created>
  <dcterms:modified xsi:type="dcterms:W3CDTF">2020-02-29T00:21:26Z</dcterms:modified>
</cp:coreProperties>
</file>