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12\Desktop\# 109\"/>
    </mc:Choice>
  </mc:AlternateContent>
  <bookViews>
    <workbookView xWindow="0" yWindow="0" windowWidth="28770" windowHeight="11055" tabRatio="500"/>
  </bookViews>
  <sheets>
    <sheet name="Спортмайданчик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1" l="1"/>
  <c r="E28" i="1"/>
  <c r="E40" i="1" s="1"/>
  <c r="E29" i="1"/>
  <c r="E30" i="1"/>
  <c r="E31" i="1"/>
  <c r="E39" i="1"/>
  <c r="E38" i="1"/>
  <c r="E37" i="1"/>
  <c r="E35" i="1"/>
  <c r="E34" i="1"/>
  <c r="E33" i="1"/>
  <c r="E32" i="1"/>
  <c r="E22" i="1"/>
  <c r="E21" i="1"/>
  <c r="E20" i="1"/>
  <c r="E19" i="1"/>
  <c r="E14" i="1"/>
  <c r="E13" i="1"/>
  <c r="E12" i="1"/>
  <c r="E11" i="1"/>
  <c r="E10" i="1"/>
  <c r="E9" i="1"/>
  <c r="E44" i="1" l="1"/>
  <c r="E23" i="1"/>
  <c r="E43" i="1" s="1"/>
  <c r="E15" i="1"/>
  <c r="E42" i="1" s="1"/>
  <c r="E45" i="1" s="1"/>
  <c r="E46" i="1" s="1"/>
  <c r="E47" i="1" l="1"/>
</calcChain>
</file>

<file path=xl/sharedStrings.xml><?xml version="1.0" encoding="utf-8"?>
<sst xmlns="http://schemas.openxmlformats.org/spreadsheetml/2006/main" count="77" uniqueCount="57">
  <si>
    <t>моб. 067-630-46-76</t>
  </si>
  <si>
    <t>E-mail: k-dom@ukr.net</t>
  </si>
  <si>
    <t>www.k-dom.com.ua</t>
  </si>
  <si>
    <t>Підготовка основи  18 х 30 м</t>
  </si>
  <si>
    <t>Найменування матеріалів та робіт</t>
  </si>
  <si>
    <t>Од. виміру</t>
  </si>
  <si>
    <t>К-ть</t>
  </si>
  <si>
    <t>Ціна, грн</t>
  </si>
  <si>
    <t>Сума, грн</t>
  </si>
  <si>
    <t>Демонтажні роботи</t>
  </si>
  <si>
    <t>Підготовка основі під асфальт</t>
  </si>
  <si>
    <t>грн.м2</t>
  </si>
  <si>
    <t>Влаштування асфальту Н - 50 мм</t>
  </si>
  <si>
    <t>Встановлення борту (100-20-8)</t>
  </si>
  <si>
    <t>грн/м.п</t>
  </si>
  <si>
    <t>Борт тротуарний (100-20-8) сірий</t>
  </si>
  <si>
    <t>шт</t>
  </si>
  <si>
    <t>Цемент М500 (25 кг/міш)</t>
  </si>
  <si>
    <t>міш</t>
  </si>
  <si>
    <t>Доставка тротуарніх бортів, цементу</t>
  </si>
  <si>
    <t>маш</t>
  </si>
  <si>
    <t>Всього вартість робіт та матеріалів</t>
  </si>
  <si>
    <t>Встановлення поліурітанового покриття  18 х 30 м</t>
  </si>
  <si>
    <t xml:space="preserve">Наливне п/у  покриття з монтажом  </t>
  </si>
  <si>
    <t>грн/м2</t>
  </si>
  <si>
    <t xml:space="preserve">Доставка матеріалів </t>
  </si>
  <si>
    <t>грн/маш</t>
  </si>
  <si>
    <t>Доставка та вивіз обладнання</t>
  </si>
  <si>
    <t>грн/к-кт</t>
  </si>
  <si>
    <t>Ворота 2000 х 3000 метал</t>
  </si>
  <si>
    <t>грн/шт</t>
  </si>
  <si>
    <t>Облаштування основи</t>
  </si>
  <si>
    <t>Укладання покриття</t>
  </si>
  <si>
    <t>Всього</t>
  </si>
  <si>
    <t>Резервні 20%</t>
  </si>
  <si>
    <t>Разом з фінансовим резервом</t>
  </si>
  <si>
    <t>Огорожа</t>
  </si>
  <si>
    <t>Секція TFL S.0004 - 1500х2000 мм</t>
  </si>
  <si>
    <t>шт.</t>
  </si>
  <si>
    <t>Секція TFL S.0003 - 1000х2000 мм</t>
  </si>
  <si>
    <t>Секція TFL Максі S.0006-01  1500х2000 мм</t>
  </si>
  <si>
    <t>Секція TFL SU.0002 (кутова)  R500 H1500</t>
  </si>
  <si>
    <t>Секція TFL SK.0006 (калитка одностворчата)  - 2000х2000 мм</t>
  </si>
  <si>
    <t>Стовп TFL SR.0002-1 (висота 3 метри + 1 метр в бетон)</t>
  </si>
  <si>
    <t>Стовп TFL SR.0004-1 (висота 6 метрів + 1 метр в бетон)</t>
  </si>
  <si>
    <t>Кріплення TFL для рядного стовпа КК.0001</t>
  </si>
  <si>
    <t>Сітка капронова 100 х 100 х 3 мм</t>
  </si>
  <si>
    <t>м2</t>
  </si>
  <si>
    <t>Кріплення (трос, тарлеп, зажим)</t>
  </si>
  <si>
    <t xml:space="preserve">грн </t>
  </si>
  <si>
    <t>Бетон</t>
  </si>
  <si>
    <t>м3</t>
  </si>
  <si>
    <t>Монтаж огорожі</t>
  </si>
  <si>
    <t>м.п.</t>
  </si>
  <si>
    <t>Монтаж сітки</t>
  </si>
  <si>
    <t>Загальна вартість рабіт та матеріалів</t>
  </si>
  <si>
    <t>Облаштування огорожі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</si>
</sst>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rgb="FF000000"/>
      <name val="Calibri"/>
      <family val="2"/>
      <charset val="1"/>
    </font>
    <font>
      <b/>
      <i/>
      <sz val="11"/>
      <name val="Arial"/>
      <family val="2"/>
      <charset val="204"/>
    </font>
    <font>
      <u/>
      <sz val="10"/>
      <color rgb="FF0000FF"/>
      <name val="Arial Cyr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u/>
      <sz val="14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3"/>
      <color rgb="FF000000"/>
      <name val="Arial"/>
      <family val="2"/>
      <charset val="1"/>
    </font>
    <font>
      <sz val="12"/>
      <name val="Arial"/>
      <family val="2"/>
      <charset val="204"/>
    </font>
    <font>
      <sz val="12"/>
      <color rgb="FF000000"/>
      <name val="Arial"/>
      <family val="2"/>
      <charset val="1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68">
    <xf numFmtId="0" fontId="0" fillId="0" borderId="0" xfId="0"/>
    <xf numFmtId="0" fontId="1" fillId="0" borderId="0" xfId="0" applyFont="1"/>
    <xf numFmtId="0" fontId="2" fillId="0" borderId="0" xfId="1" applyFont="1" applyBorder="1" applyAlignment="1" applyProtection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/>
    </xf>
    <xf numFmtId="0" fontId="4" fillId="0" borderId="16" xfId="0" applyFont="1" applyBorder="1"/>
    <xf numFmtId="0" fontId="8" fillId="0" borderId="17" xfId="0" applyFont="1" applyBorder="1" applyAlignment="1">
      <alignment horizontal="right"/>
    </xf>
    <xf numFmtId="0" fontId="8" fillId="0" borderId="17" xfId="0" applyFont="1" applyBorder="1"/>
    <xf numFmtId="0" fontId="6" fillId="0" borderId="17" xfId="0" applyFont="1" applyBorder="1" applyAlignment="1">
      <alignment horizontal="right"/>
    </xf>
    <xf numFmtId="2" fontId="4" fillId="0" borderId="18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/>
    <xf numFmtId="1" fontId="6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right" vertical="center"/>
    </xf>
    <xf numFmtId="2" fontId="13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2" fontId="4" fillId="0" borderId="0" xfId="0" applyNumberFormat="1" applyFont="1" applyBorder="1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right" vertical="center"/>
    </xf>
    <xf numFmtId="0" fontId="16" fillId="0" borderId="20" xfId="0" applyFont="1" applyBorder="1"/>
    <xf numFmtId="0" fontId="16" fillId="0" borderId="20" xfId="0" applyFont="1" applyBorder="1" applyAlignment="1">
      <alignment horizontal="center"/>
    </xf>
    <xf numFmtId="0" fontId="15" fillId="0" borderId="20" xfId="0" applyFont="1" applyBorder="1"/>
    <xf numFmtId="4" fontId="17" fillId="0" borderId="2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right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447120</xdr:colOff>
      <xdr:row>22</xdr:row>
      <xdr:rowOff>30960</xdr:rowOff>
    </xdr:from>
    <xdr:to>
      <xdr:col>18</xdr:col>
      <xdr:colOff>122040</xdr:colOff>
      <xdr:row>23</xdr:row>
      <xdr:rowOff>183600</xdr:rowOff>
    </xdr:to>
    <xdr:pic>
      <xdr:nvPicPr>
        <xdr:cNvPr id="2" name="Рисунок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831480" y="4272480"/>
          <a:ext cx="2123280" cy="35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894960</xdr:colOff>
      <xdr:row>4</xdr:row>
      <xdr:rowOff>25560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894960" cy="762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-dom.com.ua/" TargetMode="External"/><Relationship Id="rId1" Type="http://schemas.openxmlformats.org/officeDocument/2006/relationships/hyperlink" Target="mailto:k-dom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activeCell="F48" sqref="F48"/>
    </sheetView>
  </sheetViews>
  <sheetFormatPr defaultRowHeight="15" x14ac:dyDescent="0.25"/>
  <cols>
    <col min="1" max="1" width="44.42578125" customWidth="1"/>
    <col min="2" max="2" width="12.5703125" customWidth="1"/>
    <col min="3" max="3" width="9.140625" customWidth="1"/>
    <col min="4" max="4" width="11.28515625" customWidth="1"/>
    <col min="5" max="5" width="13.140625" customWidth="1"/>
    <col min="6" max="6" width="14.7109375" customWidth="1"/>
    <col min="7" max="7" width="9.42578125" customWidth="1"/>
    <col min="8" max="255" width="8.5703125" customWidth="1"/>
    <col min="256" max="256" width="41.7109375" customWidth="1"/>
    <col min="257" max="258" width="8.5703125" customWidth="1"/>
    <col min="259" max="259" width="12" customWidth="1"/>
    <col min="260" max="260" width="12.7109375" customWidth="1"/>
    <col min="261" max="511" width="8.5703125" customWidth="1"/>
    <col min="512" max="512" width="41.7109375" customWidth="1"/>
    <col min="513" max="514" width="8.5703125" customWidth="1"/>
    <col min="515" max="515" width="12" customWidth="1"/>
    <col min="516" max="516" width="12.7109375" customWidth="1"/>
    <col min="517" max="767" width="8.5703125" customWidth="1"/>
    <col min="768" max="768" width="41.7109375" customWidth="1"/>
    <col min="769" max="770" width="8.5703125" customWidth="1"/>
    <col min="771" max="771" width="12" customWidth="1"/>
    <col min="772" max="772" width="12.7109375" customWidth="1"/>
    <col min="773" max="1023" width="8.5703125" customWidth="1"/>
    <col min="1024" max="1025" width="41.7109375" customWidth="1"/>
  </cols>
  <sheetData>
    <row r="1" spans="1:5" x14ac:dyDescent="0.25">
      <c r="C1" s="1" t="s">
        <v>0</v>
      </c>
    </row>
    <row r="2" spans="1:5" x14ac:dyDescent="0.25">
      <c r="C2" s="2" t="s">
        <v>1</v>
      </c>
    </row>
    <row r="3" spans="1:5" x14ac:dyDescent="0.25">
      <c r="C3" s="2" t="s">
        <v>2</v>
      </c>
    </row>
    <row r="6" spans="1:5" ht="18.75" x14ac:dyDescent="0.25">
      <c r="A6" s="64" t="s">
        <v>3</v>
      </c>
      <c r="B6" s="64"/>
      <c r="C6" s="64"/>
      <c r="D6" s="64"/>
      <c r="E6" s="64"/>
    </row>
    <row r="7" spans="1:5" x14ac:dyDescent="0.25">
      <c r="A7" s="3" t="s">
        <v>4</v>
      </c>
      <c r="B7" s="4" t="s">
        <v>5</v>
      </c>
      <c r="C7" s="4" t="s">
        <v>6</v>
      </c>
      <c r="D7" s="5" t="s">
        <v>7</v>
      </c>
      <c r="E7" s="6" t="s">
        <v>8</v>
      </c>
    </row>
    <row r="8" spans="1:5" x14ac:dyDescent="0.25">
      <c r="A8" s="7" t="s">
        <v>9</v>
      </c>
      <c r="B8" s="8"/>
      <c r="C8" s="8"/>
      <c r="D8" s="9"/>
      <c r="E8" s="10">
        <v>8000</v>
      </c>
    </row>
    <row r="9" spans="1:5" x14ac:dyDescent="0.25">
      <c r="A9" s="11" t="s">
        <v>10</v>
      </c>
      <c r="B9" s="12" t="s">
        <v>11</v>
      </c>
      <c r="C9" s="13">
        <v>540</v>
      </c>
      <c r="D9" s="14">
        <v>120</v>
      </c>
      <c r="E9" s="15">
        <f>C9*D9</f>
        <v>64800</v>
      </c>
    </row>
    <row r="10" spans="1:5" x14ac:dyDescent="0.25">
      <c r="A10" s="16" t="s">
        <v>12</v>
      </c>
      <c r="B10" s="17" t="s">
        <v>11</v>
      </c>
      <c r="C10" s="18">
        <v>540</v>
      </c>
      <c r="D10" s="18">
        <v>420</v>
      </c>
      <c r="E10" s="19">
        <f>C10*D10</f>
        <v>226800</v>
      </c>
    </row>
    <row r="11" spans="1:5" x14ac:dyDescent="0.25">
      <c r="A11" s="20" t="s">
        <v>13</v>
      </c>
      <c r="B11" s="21" t="s">
        <v>14</v>
      </c>
      <c r="C11" s="18">
        <v>96</v>
      </c>
      <c r="D11" s="18">
        <v>95</v>
      </c>
      <c r="E11" s="19">
        <f>C11*D11</f>
        <v>9120</v>
      </c>
    </row>
    <row r="12" spans="1:5" x14ac:dyDescent="0.25">
      <c r="A12" s="22" t="s">
        <v>15</v>
      </c>
      <c r="B12" s="23" t="s">
        <v>16</v>
      </c>
      <c r="C12" s="24">
        <v>96</v>
      </c>
      <c r="D12" s="18">
        <v>115</v>
      </c>
      <c r="E12" s="19">
        <f>C12*D12</f>
        <v>11040</v>
      </c>
    </row>
    <row r="13" spans="1:5" x14ac:dyDescent="0.25">
      <c r="A13" s="22" t="s">
        <v>17</v>
      </c>
      <c r="B13" s="23" t="s">
        <v>18</v>
      </c>
      <c r="C13" s="24">
        <v>50</v>
      </c>
      <c r="D13" s="18">
        <v>76</v>
      </c>
      <c r="E13" s="19">
        <f>C13*D13</f>
        <v>3800</v>
      </c>
    </row>
    <row r="14" spans="1:5" x14ac:dyDescent="0.25">
      <c r="A14" s="25" t="s">
        <v>19</v>
      </c>
      <c r="B14" s="26" t="s">
        <v>20</v>
      </c>
      <c r="C14" s="27">
        <v>1</v>
      </c>
      <c r="D14" s="26">
        <v>2000</v>
      </c>
      <c r="E14" s="28">
        <f>D14*C14</f>
        <v>2000</v>
      </c>
    </row>
    <row r="15" spans="1:5" x14ac:dyDescent="0.25">
      <c r="A15" s="29" t="s">
        <v>21</v>
      </c>
      <c r="B15" s="30"/>
      <c r="C15" s="31"/>
      <c r="D15" s="32"/>
      <c r="E15" s="33">
        <f>SUM(E8:E14)</f>
        <v>325560</v>
      </c>
    </row>
    <row r="16" spans="1:5" ht="19.5" x14ac:dyDescent="0.35">
      <c r="A16" s="34"/>
      <c r="B16" s="35"/>
      <c r="C16" s="36"/>
      <c r="D16" s="35"/>
      <c r="E16" s="37"/>
    </row>
    <row r="17" spans="1:5" ht="18.75" x14ac:dyDescent="0.3">
      <c r="A17" s="65" t="s">
        <v>22</v>
      </c>
      <c r="B17" s="65"/>
      <c r="C17" s="65"/>
      <c r="D17" s="65"/>
      <c r="E17" s="65"/>
    </row>
    <row r="18" spans="1:5" x14ac:dyDescent="0.25">
      <c r="A18" s="3" t="s">
        <v>4</v>
      </c>
      <c r="B18" s="4" t="s">
        <v>5</v>
      </c>
      <c r="C18" s="4" t="s">
        <v>6</v>
      </c>
      <c r="D18" s="5" t="s">
        <v>7</v>
      </c>
      <c r="E18" s="6" t="s">
        <v>8</v>
      </c>
    </row>
    <row r="19" spans="1:5" ht="15.75" x14ac:dyDescent="0.25">
      <c r="A19" s="38" t="s">
        <v>23</v>
      </c>
      <c r="B19" s="39" t="s">
        <v>24</v>
      </c>
      <c r="C19" s="40">
        <v>540</v>
      </c>
      <c r="D19" s="41">
        <v>640</v>
      </c>
      <c r="E19" s="42">
        <f>C19*D19</f>
        <v>345600</v>
      </c>
    </row>
    <row r="20" spans="1:5" x14ac:dyDescent="0.25">
      <c r="A20" s="43" t="s">
        <v>25</v>
      </c>
      <c r="B20" s="44" t="s">
        <v>26</v>
      </c>
      <c r="C20" s="18">
        <v>1</v>
      </c>
      <c r="D20" s="44">
        <v>2000</v>
      </c>
      <c r="E20" s="45">
        <f>C20*D20</f>
        <v>2000</v>
      </c>
    </row>
    <row r="21" spans="1:5" x14ac:dyDescent="0.25">
      <c r="A21" s="43" t="s">
        <v>27</v>
      </c>
      <c r="B21" s="46" t="s">
        <v>28</v>
      </c>
      <c r="C21" s="18">
        <v>2</v>
      </c>
      <c r="D21" s="46">
        <v>1500</v>
      </c>
      <c r="E21" s="45">
        <f>C21*D21</f>
        <v>3000</v>
      </c>
    </row>
    <row r="22" spans="1:5" x14ac:dyDescent="0.25">
      <c r="A22" s="43" t="s">
        <v>29</v>
      </c>
      <c r="B22" s="46" t="s">
        <v>30</v>
      </c>
      <c r="C22" s="18">
        <v>2</v>
      </c>
      <c r="D22" s="46">
        <v>26000</v>
      </c>
      <c r="E22" s="45">
        <f>C22*D22</f>
        <v>52000</v>
      </c>
    </row>
    <row r="23" spans="1:5" ht="16.5" thickBot="1" x14ac:dyDescent="0.3">
      <c r="A23" s="29" t="s">
        <v>55</v>
      </c>
      <c r="B23" s="47"/>
      <c r="C23" s="48"/>
      <c r="D23" s="49"/>
      <c r="E23" s="50">
        <f>SUM(E19:E22)</f>
        <v>402600</v>
      </c>
    </row>
    <row r="24" spans="1:5" x14ac:dyDescent="0.25">
      <c r="A24" s="52"/>
      <c r="B24" s="51"/>
      <c r="C24" s="52"/>
      <c r="D24" s="51"/>
      <c r="E24" s="53"/>
    </row>
    <row r="25" spans="1:5" ht="17.25" thickBot="1" x14ac:dyDescent="0.3">
      <c r="A25" s="66" t="s">
        <v>36</v>
      </c>
      <c r="B25" s="66"/>
      <c r="C25" s="66"/>
      <c r="D25" s="66"/>
      <c r="E25" s="66"/>
    </row>
    <row r="26" spans="1:5" x14ac:dyDescent="0.25">
      <c r="A26" s="3" t="s">
        <v>4</v>
      </c>
      <c r="B26" s="4" t="s">
        <v>5</v>
      </c>
      <c r="C26" s="4" t="s">
        <v>6</v>
      </c>
      <c r="D26" s="5" t="s">
        <v>7</v>
      </c>
      <c r="E26" s="6" t="s">
        <v>8</v>
      </c>
    </row>
    <row r="27" spans="1:5" x14ac:dyDescent="0.25">
      <c r="A27" s="57" t="s">
        <v>37</v>
      </c>
      <c r="B27" s="58" t="s">
        <v>38</v>
      </c>
      <c r="C27" s="58">
        <v>60</v>
      </c>
      <c r="D27" s="59">
        <v>1480</v>
      </c>
      <c r="E27" s="59">
        <f t="shared" ref="E27:E35" si="0">C27*D27</f>
        <v>88800</v>
      </c>
    </row>
    <row r="28" spans="1:5" x14ac:dyDescent="0.25">
      <c r="A28" s="57" t="s">
        <v>39</v>
      </c>
      <c r="B28" s="58" t="s">
        <v>38</v>
      </c>
      <c r="C28" s="58">
        <v>1</v>
      </c>
      <c r="D28" s="59">
        <v>1100</v>
      </c>
      <c r="E28" s="59">
        <f t="shared" si="0"/>
        <v>1100</v>
      </c>
    </row>
    <row r="29" spans="1:5" ht="30" x14ac:dyDescent="0.25">
      <c r="A29" s="57" t="s">
        <v>40</v>
      </c>
      <c r="B29" s="58" t="s">
        <v>38</v>
      </c>
      <c r="C29" s="58">
        <v>36</v>
      </c>
      <c r="D29" s="59">
        <v>3190</v>
      </c>
      <c r="E29" s="59">
        <f t="shared" si="0"/>
        <v>114840</v>
      </c>
    </row>
    <row r="30" spans="1:5" ht="30" x14ac:dyDescent="0.25">
      <c r="A30" s="57" t="s">
        <v>41</v>
      </c>
      <c r="B30" s="58" t="s">
        <v>38</v>
      </c>
      <c r="C30" s="58">
        <v>8</v>
      </c>
      <c r="D30" s="59">
        <v>1480</v>
      </c>
      <c r="E30" s="59">
        <f t="shared" si="0"/>
        <v>11840</v>
      </c>
    </row>
    <row r="31" spans="1:5" ht="30" x14ac:dyDescent="0.25">
      <c r="A31" s="57" t="s">
        <v>42</v>
      </c>
      <c r="B31" s="58" t="s">
        <v>38</v>
      </c>
      <c r="C31" s="58">
        <v>1</v>
      </c>
      <c r="D31" s="59">
        <v>3855</v>
      </c>
      <c r="E31" s="59">
        <f t="shared" si="0"/>
        <v>3855</v>
      </c>
    </row>
    <row r="32" spans="1:5" ht="30" x14ac:dyDescent="0.25">
      <c r="A32" s="57" t="s">
        <v>43</v>
      </c>
      <c r="B32" s="58" t="s">
        <v>38</v>
      </c>
      <c r="C32" s="58">
        <v>28</v>
      </c>
      <c r="D32" s="59">
        <v>1140</v>
      </c>
      <c r="E32" s="59">
        <f t="shared" si="0"/>
        <v>31920</v>
      </c>
    </row>
    <row r="33" spans="1:5" ht="30" x14ac:dyDescent="0.25">
      <c r="A33" s="57" t="s">
        <v>44</v>
      </c>
      <c r="B33" s="58" t="s">
        <v>38</v>
      </c>
      <c r="C33" s="58">
        <v>18</v>
      </c>
      <c r="D33" s="59">
        <v>2400</v>
      </c>
      <c r="E33" s="59">
        <f t="shared" si="0"/>
        <v>43200</v>
      </c>
    </row>
    <row r="34" spans="1:5" ht="30" x14ac:dyDescent="0.25">
      <c r="A34" s="57" t="s">
        <v>45</v>
      </c>
      <c r="B34" s="58" t="s">
        <v>38</v>
      </c>
      <c r="C34" s="58">
        <v>368</v>
      </c>
      <c r="D34" s="59">
        <v>53</v>
      </c>
      <c r="E34" s="59">
        <f t="shared" si="0"/>
        <v>19504</v>
      </c>
    </row>
    <row r="35" spans="1:5" x14ac:dyDescent="0.25">
      <c r="A35" s="57" t="s">
        <v>46</v>
      </c>
      <c r="B35" s="58" t="s">
        <v>47</v>
      </c>
      <c r="C35" s="58">
        <v>288</v>
      </c>
      <c r="D35" s="59">
        <v>112</v>
      </c>
      <c r="E35" s="59">
        <f t="shared" si="0"/>
        <v>32256</v>
      </c>
    </row>
    <row r="36" spans="1:5" x14ac:dyDescent="0.25">
      <c r="A36" s="57" t="s">
        <v>48</v>
      </c>
      <c r="B36" s="58" t="s">
        <v>49</v>
      </c>
      <c r="C36" s="58"/>
      <c r="D36" s="59"/>
      <c r="E36" s="59">
        <v>2800</v>
      </c>
    </row>
    <row r="37" spans="1:5" ht="15.75" x14ac:dyDescent="0.25">
      <c r="A37" s="60" t="s">
        <v>50</v>
      </c>
      <c r="B37" s="61" t="s">
        <v>51</v>
      </c>
      <c r="C37" s="61">
        <v>8</v>
      </c>
      <c r="D37" s="60">
        <v>1820</v>
      </c>
      <c r="E37" s="59">
        <f>C37*D37</f>
        <v>14560</v>
      </c>
    </row>
    <row r="38" spans="1:5" x14ac:dyDescent="0.25">
      <c r="A38" s="57" t="s">
        <v>52</v>
      </c>
      <c r="B38" s="58" t="s">
        <v>53</v>
      </c>
      <c r="C38" s="58">
        <v>96</v>
      </c>
      <c r="D38" s="59">
        <v>290</v>
      </c>
      <c r="E38" s="59">
        <f>C38*D38</f>
        <v>27840</v>
      </c>
    </row>
    <row r="39" spans="1:5" x14ac:dyDescent="0.25">
      <c r="A39" s="57" t="s">
        <v>54</v>
      </c>
      <c r="B39" s="58" t="s">
        <v>53</v>
      </c>
      <c r="C39" s="58">
        <v>96</v>
      </c>
      <c r="D39" s="59">
        <v>110</v>
      </c>
      <c r="E39" s="59">
        <f>C39*D39</f>
        <v>10560</v>
      </c>
    </row>
    <row r="40" spans="1:5" ht="16.5" thickBot="1" x14ac:dyDescent="0.3">
      <c r="A40" s="29" t="s">
        <v>55</v>
      </c>
      <c r="B40" s="62"/>
      <c r="C40" s="67"/>
      <c r="D40" s="67"/>
      <c r="E40" s="63">
        <f>SUM(E27:E39)</f>
        <v>403075</v>
      </c>
    </row>
    <row r="42" spans="1:5" x14ac:dyDescent="0.25">
      <c r="A42" t="s">
        <v>31</v>
      </c>
      <c r="E42" s="54">
        <f>E15</f>
        <v>325560</v>
      </c>
    </row>
    <row r="43" spans="1:5" x14ac:dyDescent="0.25">
      <c r="A43" t="s">
        <v>32</v>
      </c>
      <c r="E43" s="54">
        <f>E23</f>
        <v>402600</v>
      </c>
    </row>
    <row r="44" spans="1:5" x14ac:dyDescent="0.25">
      <c r="A44" t="s">
        <v>56</v>
      </c>
      <c r="E44" s="54">
        <f>E40</f>
        <v>403075</v>
      </c>
    </row>
    <row r="45" spans="1:5" x14ac:dyDescent="0.25">
      <c r="A45" s="55" t="s">
        <v>33</v>
      </c>
      <c r="B45" s="55"/>
      <c r="C45" s="55"/>
      <c r="D45" s="55"/>
      <c r="E45" s="56">
        <f>SUM(E42:E44)</f>
        <v>1131235</v>
      </c>
    </row>
    <row r="46" spans="1:5" x14ac:dyDescent="0.25">
      <c r="A46" t="s">
        <v>34</v>
      </c>
      <c r="E46">
        <f>0.2*E45</f>
        <v>226247</v>
      </c>
    </row>
    <row r="47" spans="1:5" x14ac:dyDescent="0.25">
      <c r="A47" t="s">
        <v>35</v>
      </c>
      <c r="E47" s="54">
        <f>E45+E46</f>
        <v>1357482</v>
      </c>
    </row>
    <row r="49" spans="1:5" x14ac:dyDescent="0.25">
      <c r="E49" s="54"/>
    </row>
    <row r="51" spans="1:5" x14ac:dyDescent="0.25">
      <c r="E51" s="54"/>
    </row>
    <row r="52" spans="1:5" x14ac:dyDescent="0.25">
      <c r="E52" s="54"/>
    </row>
    <row r="53" spans="1:5" x14ac:dyDescent="0.25">
      <c r="A53" s="55"/>
      <c r="B53" s="55"/>
      <c r="C53" s="55"/>
      <c r="D53" s="55"/>
      <c r="E53" s="56"/>
    </row>
    <row r="55" spans="1:5" x14ac:dyDescent="0.25">
      <c r="E55" s="54"/>
    </row>
    <row r="57" spans="1:5" x14ac:dyDescent="0.25">
      <c r="E57" s="54"/>
    </row>
  </sheetData>
  <mergeCells count="4">
    <mergeCell ref="A6:E6"/>
    <mergeCell ref="A17:E17"/>
    <mergeCell ref="A25:E25"/>
    <mergeCell ref="C40:D40"/>
  </mergeCells>
  <hyperlinks>
    <hyperlink ref="C2" r:id="rId1"/>
    <hyperlink ref="C3" r:id="rId2"/>
  </hyperlinks>
  <pageMargins left="0.7" right="0.7" top="0.75" bottom="0.75" header="0.51180555555555496" footer="0.51180555555555496"/>
  <pageSetup paperSize="9" firstPageNumber="0" orientation="portrait" horizontalDpi="300" verticalDpi="3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Спортмайданчик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Yarosevich</dc:creator>
  <dc:description/>
  <cp:lastModifiedBy>Самборська Олена Дмитрівна</cp:lastModifiedBy>
  <cp:revision>1</cp:revision>
  <dcterms:created xsi:type="dcterms:W3CDTF">2015-06-05T18:19:34Z</dcterms:created>
  <dcterms:modified xsi:type="dcterms:W3CDTF">2020-03-16T11:52:40Z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