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ika\Desktop\"/>
    </mc:Choice>
  </mc:AlternateContent>
  <bookViews>
    <workbookView xWindow="0" yWindow="0" windowWidth="24000" windowHeight="9630"/>
  </bookViews>
  <sheets>
    <sheet name="Кошторис  витрат" sheetId="2" r:id="rId1"/>
  </sheets>
  <definedNames>
    <definedName name="_xlnm._FilterDatabase" localSheetId="0" hidden="1">'Кошторис  витрат'!$A$8:$S$8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6" i="2" l="1"/>
  <c r="Q164" i="2"/>
  <c r="Q165" i="2"/>
  <c r="Q166" i="2"/>
  <c r="Q167" i="2"/>
  <c r="G167" i="2" l="1"/>
  <c r="G166" i="2"/>
  <c r="G165" i="2"/>
  <c r="G159" i="2"/>
  <c r="G160" i="2"/>
  <c r="G158" i="2"/>
  <c r="G153" i="2"/>
  <c r="G154" i="2"/>
  <c r="G152" i="2"/>
  <c r="G149" i="2"/>
  <c r="G150" i="2"/>
  <c r="G148" i="2"/>
  <c r="G137" i="2"/>
  <c r="G138" i="2"/>
  <c r="G139" i="2"/>
  <c r="G140" i="2"/>
  <c r="G141" i="2"/>
  <c r="G142" i="2"/>
  <c r="G136" i="2"/>
  <c r="G110" i="2"/>
  <c r="G111" i="2"/>
  <c r="G112" i="2"/>
  <c r="G113" i="2"/>
  <c r="G114" i="2"/>
  <c r="G115" i="2"/>
  <c r="G116" i="2"/>
  <c r="G117" i="2"/>
  <c r="G118" i="2"/>
  <c r="G119" i="2"/>
  <c r="G120" i="2"/>
  <c r="G121" i="2"/>
  <c r="G109" i="2"/>
  <c r="G79" i="2"/>
  <c r="G80" i="2"/>
  <c r="G81" i="2"/>
  <c r="G82" i="2"/>
  <c r="G83" i="2"/>
  <c r="G84" i="2"/>
  <c r="G85" i="2"/>
  <c r="G78" i="2"/>
  <c r="G62" i="2"/>
  <c r="G63" i="2"/>
  <c r="G64" i="2"/>
  <c r="G65" i="2"/>
  <c r="G66" i="2"/>
  <c r="G67" i="2"/>
  <c r="G68" i="2"/>
  <c r="G69" i="2"/>
  <c r="G70" i="2"/>
  <c r="G71" i="2"/>
  <c r="G72" i="2"/>
  <c r="G73" i="2"/>
  <c r="G74" i="2"/>
  <c r="G75" i="2"/>
  <c r="G76" i="2"/>
  <c r="G61" i="2"/>
  <c r="F26" i="2" l="1"/>
  <c r="F28" i="2"/>
  <c r="G28" i="2" s="1"/>
  <c r="F27" i="2"/>
  <c r="G27" i="2" s="1"/>
  <c r="F25" i="2" l="1"/>
  <c r="F29" i="2" s="1"/>
  <c r="P212" i="2"/>
  <c r="M212" i="2"/>
  <c r="J212" i="2"/>
  <c r="G212" i="2"/>
  <c r="P211" i="2"/>
  <c r="M211" i="2"/>
  <c r="J211" i="2"/>
  <c r="G211" i="2"/>
  <c r="P210" i="2"/>
  <c r="M210" i="2"/>
  <c r="J210" i="2"/>
  <c r="G210" i="2"/>
  <c r="P209" i="2"/>
  <c r="M209" i="2"/>
  <c r="J209" i="2"/>
  <c r="G209" i="2"/>
  <c r="P208" i="2"/>
  <c r="M208" i="2"/>
  <c r="J208" i="2"/>
  <c r="G208" i="2"/>
  <c r="P207" i="2"/>
  <c r="M207" i="2"/>
  <c r="M206" i="2" s="1"/>
  <c r="J207" i="2"/>
  <c r="G207" i="2"/>
  <c r="O206" i="2"/>
  <c r="N206" i="2"/>
  <c r="L206" i="2"/>
  <c r="K206" i="2"/>
  <c r="I206" i="2"/>
  <c r="H206" i="2"/>
  <c r="F206" i="2"/>
  <c r="E206" i="2"/>
  <c r="P205" i="2"/>
  <c r="M205" i="2"/>
  <c r="J205" i="2"/>
  <c r="G205" i="2"/>
  <c r="P204" i="2"/>
  <c r="M204" i="2"/>
  <c r="J204" i="2"/>
  <c r="G204" i="2"/>
  <c r="P203" i="2"/>
  <c r="M203" i="2"/>
  <c r="J203" i="2"/>
  <c r="G203" i="2"/>
  <c r="P202" i="2"/>
  <c r="M202" i="2"/>
  <c r="J202" i="2"/>
  <c r="G202" i="2"/>
  <c r="P201" i="2"/>
  <c r="M201" i="2"/>
  <c r="J201" i="2"/>
  <c r="J200" i="2" s="1"/>
  <c r="G201" i="2"/>
  <c r="O200" i="2"/>
  <c r="N200" i="2"/>
  <c r="L200" i="2"/>
  <c r="K200" i="2"/>
  <c r="I200" i="2"/>
  <c r="H200" i="2"/>
  <c r="F200" i="2"/>
  <c r="E200" i="2"/>
  <c r="P199" i="2"/>
  <c r="M199" i="2"/>
  <c r="J199" i="2"/>
  <c r="G199" i="2"/>
  <c r="P198" i="2"/>
  <c r="M198" i="2"/>
  <c r="J198" i="2"/>
  <c r="G198" i="2"/>
  <c r="P197" i="2"/>
  <c r="P196" i="2" s="1"/>
  <c r="M197" i="2"/>
  <c r="M196" i="2" s="1"/>
  <c r="J197" i="2"/>
  <c r="J196" i="2" s="1"/>
  <c r="G197" i="2"/>
  <c r="G196" i="2" s="1"/>
  <c r="O196" i="2"/>
  <c r="N196" i="2"/>
  <c r="L196" i="2"/>
  <c r="K196" i="2"/>
  <c r="I196" i="2"/>
  <c r="H196" i="2"/>
  <c r="F196" i="2"/>
  <c r="E196" i="2"/>
  <c r="P195" i="2"/>
  <c r="M195" i="2"/>
  <c r="J195" i="2"/>
  <c r="G195" i="2"/>
  <c r="P194" i="2"/>
  <c r="M194" i="2"/>
  <c r="J194" i="2"/>
  <c r="G194" i="2"/>
  <c r="P193" i="2"/>
  <c r="M193" i="2"/>
  <c r="M192" i="2" s="1"/>
  <c r="J193" i="2"/>
  <c r="J192" i="2" s="1"/>
  <c r="G193" i="2"/>
  <c r="P192" i="2"/>
  <c r="O192" i="2"/>
  <c r="N192" i="2"/>
  <c r="L192" i="2"/>
  <c r="K192" i="2"/>
  <c r="I192" i="2"/>
  <c r="H192" i="2"/>
  <c r="F192" i="2"/>
  <c r="E192" i="2"/>
  <c r="O190" i="2"/>
  <c r="N190" i="2"/>
  <c r="L190" i="2"/>
  <c r="K190" i="2"/>
  <c r="I190" i="2"/>
  <c r="H190" i="2"/>
  <c r="F190" i="2"/>
  <c r="E190" i="2"/>
  <c r="P189" i="2"/>
  <c r="M189" i="2"/>
  <c r="J189" i="2"/>
  <c r="G189" i="2"/>
  <c r="P188" i="2"/>
  <c r="M188" i="2"/>
  <c r="J188" i="2"/>
  <c r="G188" i="2"/>
  <c r="P187" i="2"/>
  <c r="M187" i="2"/>
  <c r="J187" i="2"/>
  <c r="G187" i="2"/>
  <c r="P186" i="2"/>
  <c r="M186" i="2"/>
  <c r="M190" i="2" s="1"/>
  <c r="J186" i="2"/>
  <c r="J190" i="2" s="1"/>
  <c r="G186" i="2"/>
  <c r="G190" i="2" s="1"/>
  <c r="O184" i="2"/>
  <c r="N184" i="2"/>
  <c r="L184" i="2"/>
  <c r="K184" i="2"/>
  <c r="I184" i="2"/>
  <c r="H184" i="2"/>
  <c r="F184" i="2"/>
  <c r="E184" i="2"/>
  <c r="P183" i="2"/>
  <c r="M183" i="2"/>
  <c r="J183" i="2"/>
  <c r="G183" i="2"/>
  <c r="P182" i="2"/>
  <c r="M182" i="2"/>
  <c r="J182" i="2"/>
  <c r="G182" i="2"/>
  <c r="P181" i="2"/>
  <c r="M181" i="2"/>
  <c r="J181" i="2"/>
  <c r="G181" i="2"/>
  <c r="P180" i="2"/>
  <c r="P184" i="2" s="1"/>
  <c r="M180" i="2"/>
  <c r="M184" i="2" s="1"/>
  <c r="J180" i="2"/>
  <c r="J184" i="2" s="1"/>
  <c r="G180" i="2"/>
  <c r="O178" i="2"/>
  <c r="N178" i="2"/>
  <c r="L178" i="2"/>
  <c r="K178" i="2"/>
  <c r="I178" i="2"/>
  <c r="H178" i="2"/>
  <c r="F178" i="2"/>
  <c r="E178" i="2"/>
  <c r="P177" i="2"/>
  <c r="M177" i="2"/>
  <c r="J177" i="2"/>
  <c r="G177" i="2"/>
  <c r="P176" i="2"/>
  <c r="M176" i="2"/>
  <c r="M178" i="2" s="1"/>
  <c r="J176" i="2"/>
  <c r="G176" i="2"/>
  <c r="O174" i="2"/>
  <c r="N174" i="2"/>
  <c r="L174" i="2"/>
  <c r="K174" i="2"/>
  <c r="I174" i="2"/>
  <c r="H174" i="2"/>
  <c r="F174" i="2"/>
  <c r="E174" i="2"/>
  <c r="P173" i="2"/>
  <c r="M173" i="2"/>
  <c r="J173" i="2"/>
  <c r="G173" i="2"/>
  <c r="P172" i="2"/>
  <c r="P174" i="2" s="1"/>
  <c r="M172" i="2"/>
  <c r="J172" i="2"/>
  <c r="J174" i="2" s="1"/>
  <c r="G172" i="2"/>
  <c r="G174" i="2" s="1"/>
  <c r="O170" i="2"/>
  <c r="N170" i="2"/>
  <c r="L170" i="2"/>
  <c r="K170" i="2"/>
  <c r="I170" i="2"/>
  <c r="H170" i="2"/>
  <c r="F170" i="2"/>
  <c r="E170" i="2"/>
  <c r="P169" i="2"/>
  <c r="M169" i="2"/>
  <c r="J169" i="2"/>
  <c r="G169" i="2"/>
  <c r="P168" i="2"/>
  <c r="M168" i="2"/>
  <c r="J168" i="2"/>
  <c r="G168" i="2"/>
  <c r="P164" i="2"/>
  <c r="M164" i="2"/>
  <c r="J164" i="2"/>
  <c r="G164" i="2"/>
  <c r="P163" i="2"/>
  <c r="M163" i="2"/>
  <c r="M170" i="2" s="1"/>
  <c r="J163" i="2"/>
  <c r="G163" i="2"/>
  <c r="P157" i="2"/>
  <c r="M157" i="2"/>
  <c r="J157" i="2"/>
  <c r="G157" i="2"/>
  <c r="P156" i="2"/>
  <c r="M156" i="2"/>
  <c r="J156" i="2"/>
  <c r="G156" i="2"/>
  <c r="P155" i="2"/>
  <c r="M155" i="2"/>
  <c r="J155" i="2"/>
  <c r="G155" i="2"/>
  <c r="P151" i="2"/>
  <c r="M151" i="2"/>
  <c r="J151" i="2"/>
  <c r="G151" i="2"/>
  <c r="P147" i="2"/>
  <c r="M147" i="2"/>
  <c r="J147" i="2"/>
  <c r="G147" i="2"/>
  <c r="P146" i="2"/>
  <c r="M146" i="2"/>
  <c r="J146" i="2"/>
  <c r="G146" i="2"/>
  <c r="P145" i="2"/>
  <c r="M145" i="2"/>
  <c r="J145" i="2"/>
  <c r="G145" i="2"/>
  <c r="P144" i="2"/>
  <c r="M144" i="2"/>
  <c r="J144" i="2"/>
  <c r="G144" i="2"/>
  <c r="P143" i="2"/>
  <c r="M143" i="2"/>
  <c r="J143" i="2"/>
  <c r="G143" i="2"/>
  <c r="P135" i="2"/>
  <c r="M135" i="2"/>
  <c r="J135" i="2"/>
  <c r="J134" i="2" s="1"/>
  <c r="J161" i="2" s="1"/>
  <c r="G135" i="2"/>
  <c r="O134" i="2"/>
  <c r="O161" i="2" s="1"/>
  <c r="N134" i="2"/>
  <c r="N161" i="2" s="1"/>
  <c r="L134" i="2"/>
  <c r="L161" i="2" s="1"/>
  <c r="K134" i="2"/>
  <c r="K161" i="2" s="1"/>
  <c r="I134" i="2"/>
  <c r="I161" i="2" s="1"/>
  <c r="H134" i="2"/>
  <c r="H161" i="2" s="1"/>
  <c r="F134" i="2"/>
  <c r="F161" i="2" s="1"/>
  <c r="E134" i="2"/>
  <c r="E161" i="2" s="1"/>
  <c r="P131" i="2"/>
  <c r="M131" i="2"/>
  <c r="J131" i="2"/>
  <c r="G131" i="2"/>
  <c r="P130" i="2"/>
  <c r="M130" i="2"/>
  <c r="J130" i="2"/>
  <c r="G130" i="2"/>
  <c r="P129" i="2"/>
  <c r="M129" i="2"/>
  <c r="M128" i="2" s="1"/>
  <c r="J129" i="2"/>
  <c r="J128" i="2" s="1"/>
  <c r="G129" i="2"/>
  <c r="O128" i="2"/>
  <c r="N128" i="2"/>
  <c r="L128" i="2"/>
  <c r="K128" i="2"/>
  <c r="I128" i="2"/>
  <c r="H128" i="2"/>
  <c r="F128" i="2"/>
  <c r="E128" i="2"/>
  <c r="P127" i="2"/>
  <c r="M127" i="2"/>
  <c r="J127" i="2"/>
  <c r="G127" i="2"/>
  <c r="P126" i="2"/>
  <c r="M126" i="2"/>
  <c r="J126" i="2"/>
  <c r="G126" i="2"/>
  <c r="P125" i="2"/>
  <c r="P124" i="2" s="1"/>
  <c r="M125" i="2"/>
  <c r="M124" i="2" s="1"/>
  <c r="J125" i="2"/>
  <c r="G125" i="2"/>
  <c r="O124" i="2"/>
  <c r="N124" i="2"/>
  <c r="L124" i="2"/>
  <c r="K124" i="2"/>
  <c r="I124" i="2"/>
  <c r="H124" i="2"/>
  <c r="F124" i="2"/>
  <c r="E124" i="2"/>
  <c r="P123" i="2"/>
  <c r="M123" i="2"/>
  <c r="J123" i="2"/>
  <c r="G123" i="2"/>
  <c r="P122" i="2"/>
  <c r="M122" i="2"/>
  <c r="J122" i="2"/>
  <c r="G122" i="2"/>
  <c r="P108" i="2"/>
  <c r="M108" i="2"/>
  <c r="M107" i="2" s="1"/>
  <c r="J108" i="2"/>
  <c r="G108" i="2"/>
  <c r="O107" i="2"/>
  <c r="N107" i="2"/>
  <c r="L107" i="2"/>
  <c r="K107" i="2"/>
  <c r="I107" i="2"/>
  <c r="H107" i="2"/>
  <c r="F107" i="2"/>
  <c r="E107" i="2"/>
  <c r="P104" i="2"/>
  <c r="M104" i="2"/>
  <c r="J104" i="2"/>
  <c r="G104" i="2"/>
  <c r="P103" i="2"/>
  <c r="M103" i="2"/>
  <c r="J103" i="2"/>
  <c r="G103" i="2"/>
  <c r="P102" i="2"/>
  <c r="M102" i="2"/>
  <c r="J102" i="2"/>
  <c r="J101" i="2" s="1"/>
  <c r="J105" i="2" s="1"/>
  <c r="G102" i="2"/>
  <c r="O101" i="2"/>
  <c r="O105" i="2" s="1"/>
  <c r="N101" i="2"/>
  <c r="N105" i="2" s="1"/>
  <c r="L101" i="2"/>
  <c r="L105" i="2" s="1"/>
  <c r="K101" i="2"/>
  <c r="K105" i="2" s="1"/>
  <c r="I101" i="2"/>
  <c r="I105" i="2" s="1"/>
  <c r="H101" i="2"/>
  <c r="H105" i="2" s="1"/>
  <c r="F101" i="2"/>
  <c r="F105" i="2" s="1"/>
  <c r="E101" i="2"/>
  <c r="E105" i="2" s="1"/>
  <c r="P98" i="2"/>
  <c r="M98" i="2"/>
  <c r="J98" i="2"/>
  <c r="G98" i="2"/>
  <c r="P97" i="2"/>
  <c r="M97" i="2"/>
  <c r="J97" i="2"/>
  <c r="G97" i="2"/>
  <c r="P96" i="2"/>
  <c r="M96" i="2"/>
  <c r="M95" i="2" s="1"/>
  <c r="J96" i="2"/>
  <c r="J95" i="2" s="1"/>
  <c r="G96" i="2"/>
  <c r="G95" i="2" s="1"/>
  <c r="O95" i="2"/>
  <c r="N95" i="2"/>
  <c r="L95" i="2"/>
  <c r="K95" i="2"/>
  <c r="I95" i="2"/>
  <c r="H95" i="2"/>
  <c r="F95" i="2"/>
  <c r="E95" i="2"/>
  <c r="P94" i="2"/>
  <c r="M94" i="2"/>
  <c r="J94" i="2"/>
  <c r="G94" i="2"/>
  <c r="P93" i="2"/>
  <c r="M93" i="2"/>
  <c r="J93" i="2"/>
  <c r="G93" i="2"/>
  <c r="P92" i="2"/>
  <c r="P91" i="2" s="1"/>
  <c r="M92" i="2"/>
  <c r="M91" i="2" s="1"/>
  <c r="J92" i="2"/>
  <c r="G92" i="2"/>
  <c r="O91" i="2"/>
  <c r="N91" i="2"/>
  <c r="L91" i="2"/>
  <c r="K91" i="2"/>
  <c r="I91" i="2"/>
  <c r="H91" i="2"/>
  <c r="F91" i="2"/>
  <c r="E91" i="2"/>
  <c r="P90" i="2"/>
  <c r="M90" i="2"/>
  <c r="J90" i="2"/>
  <c r="G90" i="2"/>
  <c r="P89" i="2"/>
  <c r="M89" i="2"/>
  <c r="J89" i="2"/>
  <c r="G89" i="2"/>
  <c r="P88" i="2"/>
  <c r="M88" i="2"/>
  <c r="J88" i="2"/>
  <c r="J87" i="2" s="1"/>
  <c r="G88" i="2"/>
  <c r="G87" i="2" s="1"/>
  <c r="O87" i="2"/>
  <c r="N87" i="2"/>
  <c r="L87" i="2"/>
  <c r="K87" i="2"/>
  <c r="I87" i="2"/>
  <c r="H87" i="2"/>
  <c r="F87" i="2"/>
  <c r="E87" i="2"/>
  <c r="P86" i="2"/>
  <c r="M86" i="2"/>
  <c r="J86" i="2"/>
  <c r="G86" i="2"/>
  <c r="P77" i="2"/>
  <c r="M77" i="2"/>
  <c r="J77" i="2"/>
  <c r="G77" i="2"/>
  <c r="P60" i="2"/>
  <c r="P59" i="2" s="1"/>
  <c r="M60" i="2"/>
  <c r="M59" i="2" s="1"/>
  <c r="J60" i="2"/>
  <c r="G60" i="2"/>
  <c r="O59" i="2"/>
  <c r="N59" i="2"/>
  <c r="L59" i="2"/>
  <c r="K59" i="2"/>
  <c r="I59" i="2"/>
  <c r="H59" i="2"/>
  <c r="F59" i="2"/>
  <c r="E59" i="2"/>
  <c r="P58" i="2"/>
  <c r="M58" i="2"/>
  <c r="J58" i="2"/>
  <c r="G58" i="2"/>
  <c r="P57" i="2"/>
  <c r="M57" i="2"/>
  <c r="J57" i="2"/>
  <c r="G57" i="2"/>
  <c r="P56" i="2"/>
  <c r="M56" i="2"/>
  <c r="M55" i="2" s="1"/>
  <c r="J56" i="2"/>
  <c r="J55" i="2" s="1"/>
  <c r="G56" i="2"/>
  <c r="G55" i="2" s="1"/>
  <c r="O55" i="2"/>
  <c r="N55" i="2"/>
  <c r="L55" i="2"/>
  <c r="K55" i="2"/>
  <c r="I55" i="2"/>
  <c r="H55" i="2"/>
  <c r="F55" i="2"/>
  <c r="E55" i="2"/>
  <c r="P52" i="2"/>
  <c r="M52" i="2"/>
  <c r="J52" i="2"/>
  <c r="G52" i="2"/>
  <c r="P51" i="2"/>
  <c r="M51" i="2"/>
  <c r="J51" i="2"/>
  <c r="G51" i="2"/>
  <c r="P50" i="2"/>
  <c r="M50" i="2"/>
  <c r="J50" i="2"/>
  <c r="J49" i="2" s="1"/>
  <c r="G50" i="2"/>
  <c r="O49" i="2"/>
  <c r="N49" i="2"/>
  <c r="L49" i="2"/>
  <c r="K49" i="2"/>
  <c r="I49" i="2"/>
  <c r="H49" i="2"/>
  <c r="F49" i="2"/>
  <c r="E49" i="2"/>
  <c r="P48" i="2"/>
  <c r="M48" i="2"/>
  <c r="J48" i="2"/>
  <c r="G48" i="2"/>
  <c r="P47" i="2"/>
  <c r="M47" i="2"/>
  <c r="J47" i="2"/>
  <c r="G47" i="2"/>
  <c r="P46" i="2"/>
  <c r="M46" i="2"/>
  <c r="J46" i="2"/>
  <c r="G46" i="2"/>
  <c r="O45" i="2"/>
  <c r="N45" i="2"/>
  <c r="L45" i="2"/>
  <c r="K45" i="2"/>
  <c r="I45" i="2"/>
  <c r="H45" i="2"/>
  <c r="F45" i="2"/>
  <c r="E45" i="2"/>
  <c r="P42" i="2"/>
  <c r="M42" i="2"/>
  <c r="J42" i="2"/>
  <c r="G42" i="2"/>
  <c r="P41" i="2"/>
  <c r="M41" i="2"/>
  <c r="J41" i="2"/>
  <c r="G41" i="2"/>
  <c r="P40" i="2"/>
  <c r="M40" i="2"/>
  <c r="J40" i="2"/>
  <c r="G40" i="2"/>
  <c r="O39" i="2"/>
  <c r="N39" i="2"/>
  <c r="L39" i="2"/>
  <c r="K39" i="2"/>
  <c r="I39" i="2"/>
  <c r="H39" i="2"/>
  <c r="F39" i="2"/>
  <c r="E39" i="2"/>
  <c r="P38" i="2"/>
  <c r="M38" i="2"/>
  <c r="J38" i="2"/>
  <c r="G38" i="2"/>
  <c r="P37" i="2"/>
  <c r="M37" i="2"/>
  <c r="J37" i="2"/>
  <c r="G37" i="2"/>
  <c r="P36" i="2"/>
  <c r="M36" i="2"/>
  <c r="J36" i="2"/>
  <c r="G36" i="2"/>
  <c r="G35" i="2" s="1"/>
  <c r="O35" i="2"/>
  <c r="N35" i="2"/>
  <c r="L35" i="2"/>
  <c r="K35" i="2"/>
  <c r="I35" i="2"/>
  <c r="H35" i="2"/>
  <c r="F35" i="2"/>
  <c r="E35" i="2"/>
  <c r="P34" i="2"/>
  <c r="M34" i="2"/>
  <c r="J34" i="2"/>
  <c r="G34" i="2"/>
  <c r="P33" i="2"/>
  <c r="M33" i="2"/>
  <c r="J33" i="2"/>
  <c r="G33" i="2"/>
  <c r="P32" i="2"/>
  <c r="M32" i="2"/>
  <c r="M31" i="2" s="1"/>
  <c r="J32" i="2"/>
  <c r="J31" i="2" s="1"/>
  <c r="G32" i="2"/>
  <c r="O31" i="2"/>
  <c r="N31" i="2"/>
  <c r="L31" i="2"/>
  <c r="K31" i="2"/>
  <c r="I31" i="2"/>
  <c r="H31" i="2"/>
  <c r="F31" i="2"/>
  <c r="E31" i="2"/>
  <c r="P26" i="2"/>
  <c r="P25" i="2" s="1"/>
  <c r="P29" i="2" s="1"/>
  <c r="M26" i="2"/>
  <c r="M25" i="2" s="1"/>
  <c r="M29" i="2" s="1"/>
  <c r="J26" i="2"/>
  <c r="J25" i="2" s="1"/>
  <c r="J29" i="2" s="1"/>
  <c r="G26" i="2"/>
  <c r="G25" i="2" s="1"/>
  <c r="G29" i="2" s="1"/>
  <c r="O25" i="2"/>
  <c r="O29" i="2" s="1"/>
  <c r="N25" i="2"/>
  <c r="N29" i="2" s="1"/>
  <c r="L25" i="2"/>
  <c r="L29" i="2" s="1"/>
  <c r="K25" i="2"/>
  <c r="K29" i="2" s="1"/>
  <c r="I25" i="2"/>
  <c r="I29" i="2" s="1"/>
  <c r="H25" i="2"/>
  <c r="H29" i="2" s="1"/>
  <c r="E25" i="2"/>
  <c r="E29" i="2" s="1"/>
  <c r="P22" i="2"/>
  <c r="M22" i="2"/>
  <c r="J22" i="2"/>
  <c r="G22" i="2"/>
  <c r="P21" i="2"/>
  <c r="M21" i="2"/>
  <c r="J21" i="2"/>
  <c r="G21" i="2"/>
  <c r="P20" i="2"/>
  <c r="M20" i="2"/>
  <c r="J20" i="2"/>
  <c r="G20" i="2"/>
  <c r="G19" i="2" s="1"/>
  <c r="O19" i="2"/>
  <c r="N19" i="2"/>
  <c r="L19" i="2"/>
  <c r="K19" i="2"/>
  <c r="I19" i="2"/>
  <c r="H19" i="2"/>
  <c r="F19" i="2"/>
  <c r="E19" i="2"/>
  <c r="P18" i="2"/>
  <c r="M18" i="2"/>
  <c r="J18" i="2"/>
  <c r="G18" i="2"/>
  <c r="P17" i="2"/>
  <c r="M17" i="2"/>
  <c r="J17" i="2"/>
  <c r="G17" i="2"/>
  <c r="P16" i="2"/>
  <c r="P15" i="2" s="1"/>
  <c r="M16" i="2"/>
  <c r="M15" i="2" s="1"/>
  <c r="J16" i="2"/>
  <c r="G16" i="2"/>
  <c r="G15" i="2" s="1"/>
  <c r="O15" i="2"/>
  <c r="N15" i="2"/>
  <c r="L15" i="2"/>
  <c r="K15" i="2"/>
  <c r="I15" i="2"/>
  <c r="H15" i="2"/>
  <c r="F15" i="2"/>
  <c r="E15" i="2"/>
  <c r="P14" i="2"/>
  <c r="M14" i="2"/>
  <c r="J14" i="2"/>
  <c r="G14" i="2"/>
  <c r="P13" i="2"/>
  <c r="M13" i="2"/>
  <c r="J13" i="2"/>
  <c r="G13" i="2"/>
  <c r="P12" i="2"/>
  <c r="P11" i="2" s="1"/>
  <c r="M12" i="2"/>
  <c r="J12" i="2"/>
  <c r="G12" i="2"/>
  <c r="G11" i="2" s="1"/>
  <c r="O11" i="2"/>
  <c r="N11" i="2"/>
  <c r="L11" i="2"/>
  <c r="K11" i="2"/>
  <c r="I11" i="2"/>
  <c r="H11" i="2"/>
  <c r="F11" i="2"/>
  <c r="E11" i="2"/>
  <c r="J107" i="2" l="1"/>
  <c r="G49" i="2"/>
  <c r="M101" i="2"/>
  <c r="M105" i="2" s="1"/>
  <c r="J39" i="2"/>
  <c r="M45" i="2"/>
  <c r="J124" i="2"/>
  <c r="J206" i="2"/>
  <c r="J35" i="2"/>
  <c r="J43" i="2" s="1"/>
  <c r="Q94" i="2"/>
  <c r="J11" i="2"/>
  <c r="Q163" i="2"/>
  <c r="Q168" i="2"/>
  <c r="Q173" i="2"/>
  <c r="Q176" i="2"/>
  <c r="Q177" i="2"/>
  <c r="Q182" i="2"/>
  <c r="Q183" i="2"/>
  <c r="Q187" i="2"/>
  <c r="Q188" i="2"/>
  <c r="F132" i="2"/>
  <c r="G91" i="2"/>
  <c r="G59" i="2"/>
  <c r="L53" i="2"/>
  <c r="P95" i="2"/>
  <c r="Q95" i="2" s="1"/>
  <c r="H132" i="2"/>
  <c r="L23" i="2"/>
  <c r="H53" i="2"/>
  <c r="J91" i="2"/>
  <c r="L213" i="2"/>
  <c r="J213" i="2"/>
  <c r="O53" i="2"/>
  <c r="H213" i="2"/>
  <c r="K43" i="2"/>
  <c r="K53" i="2"/>
  <c r="N99" i="2"/>
  <c r="Q125" i="2"/>
  <c r="Q126" i="2"/>
  <c r="Q127" i="2"/>
  <c r="E132" i="2"/>
  <c r="K132" i="2"/>
  <c r="Q129" i="2"/>
  <c r="Q130" i="2"/>
  <c r="Q131" i="2"/>
  <c r="J45" i="2"/>
  <c r="J53" i="2" s="1"/>
  <c r="J15" i="2"/>
  <c r="Q15" i="2" s="1"/>
  <c r="M39" i="2"/>
  <c r="Q40" i="2"/>
  <c r="Q41" i="2"/>
  <c r="Q42" i="2"/>
  <c r="G45" i="2"/>
  <c r="G53" i="2" s="1"/>
  <c r="F53" i="2"/>
  <c r="J19" i="2"/>
  <c r="F23" i="2"/>
  <c r="G184" i="2"/>
  <c r="I213" i="2"/>
  <c r="M200" i="2"/>
  <c r="M213" i="2" s="1"/>
  <c r="N23" i="2"/>
  <c r="M19" i="2"/>
  <c r="P31" i="2"/>
  <c r="M87" i="2"/>
  <c r="M99" i="2" s="1"/>
  <c r="F99" i="2"/>
  <c r="K99" i="2"/>
  <c r="O99" i="2"/>
  <c r="Q108" i="2"/>
  <c r="Q122" i="2"/>
  <c r="J170" i="2"/>
  <c r="Q199" i="2"/>
  <c r="E213" i="2"/>
  <c r="P200" i="2"/>
  <c r="I23" i="2"/>
  <c r="O23" i="2"/>
  <c r="P19" i="2"/>
  <c r="P23" i="2" s="1"/>
  <c r="Q32" i="2"/>
  <c r="Q33" i="2"/>
  <c r="Q34" i="2"/>
  <c r="P35" i="2"/>
  <c r="I43" i="2"/>
  <c r="N43" i="2"/>
  <c r="I53" i="2"/>
  <c r="N53" i="2"/>
  <c r="M49" i="2"/>
  <c r="Q86" i="2"/>
  <c r="P87" i="2"/>
  <c r="L99" i="2"/>
  <c r="Q98" i="2"/>
  <c r="P101" i="2"/>
  <c r="P105" i="2" s="1"/>
  <c r="N132" i="2"/>
  <c r="Q135" i="2"/>
  <c r="Q143" i="2"/>
  <c r="Q145" i="2"/>
  <c r="Q146" i="2"/>
  <c r="Q147" i="2"/>
  <c r="Q151" i="2"/>
  <c r="Q155" i="2"/>
  <c r="Q156" i="2"/>
  <c r="Q157" i="2"/>
  <c r="Q202" i="2"/>
  <c r="Q203" i="2"/>
  <c r="Q204" i="2"/>
  <c r="Q205" i="2"/>
  <c r="O213" i="2"/>
  <c r="P206" i="2"/>
  <c r="P55" i="2"/>
  <c r="Q55" i="2" s="1"/>
  <c r="P107" i="2"/>
  <c r="M134" i="2"/>
  <c r="M161" i="2" s="1"/>
  <c r="Q14" i="2"/>
  <c r="H23" i="2"/>
  <c r="Q58" i="2"/>
  <c r="H99" i="2"/>
  <c r="Q123" i="2"/>
  <c r="L132" i="2"/>
  <c r="M11" i="2"/>
  <c r="Q17" i="2"/>
  <c r="Q18" i="2"/>
  <c r="E23" i="2"/>
  <c r="K23" i="2"/>
  <c r="Q21" i="2"/>
  <c r="Q37" i="2"/>
  <c r="Q38" i="2"/>
  <c r="E43" i="2"/>
  <c r="O43" i="2"/>
  <c r="P39" i="2"/>
  <c r="Q46" i="2"/>
  <c r="Q47" i="2"/>
  <c r="Q48" i="2"/>
  <c r="E53" i="2"/>
  <c r="J59" i="2"/>
  <c r="Q90" i="2"/>
  <c r="I99" i="2"/>
  <c r="Q102" i="2"/>
  <c r="Q103" i="2"/>
  <c r="Q104" i="2"/>
  <c r="G124" i="2"/>
  <c r="Q124" i="2" s="1"/>
  <c r="I132" i="2"/>
  <c r="O132" i="2"/>
  <c r="P128" i="2"/>
  <c r="P132" i="2" s="1"/>
  <c r="P178" i="2"/>
  <c r="Q194" i="2"/>
  <c r="Q195" i="2"/>
  <c r="K213" i="2"/>
  <c r="Q207" i="2"/>
  <c r="Q208" i="2"/>
  <c r="G206" i="2"/>
  <c r="Q206" i="2" s="1"/>
  <c r="Q211" i="2"/>
  <c r="Q212" i="2"/>
  <c r="Q16" i="2"/>
  <c r="F43" i="2"/>
  <c r="Q50" i="2"/>
  <c r="J132" i="2"/>
  <c r="Q13" i="2"/>
  <c r="Q20" i="2"/>
  <c r="H43" i="2"/>
  <c r="L43" i="2"/>
  <c r="Q51" i="2"/>
  <c r="Q196" i="2"/>
  <c r="E99" i="2"/>
  <c r="Q12" i="2"/>
  <c r="Q22" i="2"/>
  <c r="G23" i="2"/>
  <c r="Q25" i="2"/>
  <c r="Q29" i="2" s="1"/>
  <c r="Q26" i="2"/>
  <c r="Q36" i="2"/>
  <c r="Q56" i="2"/>
  <c r="Q88" i="2"/>
  <c r="G178" i="2"/>
  <c r="Q186" i="2"/>
  <c r="F213" i="2"/>
  <c r="Q209" i="2"/>
  <c r="G31" i="2"/>
  <c r="G39" i="2"/>
  <c r="P45" i="2"/>
  <c r="Q57" i="2"/>
  <c r="Q89" i="2"/>
  <c r="Q97" i="2"/>
  <c r="M132" i="2"/>
  <c r="G134" i="2"/>
  <c r="Q144" i="2"/>
  <c r="G170" i="2"/>
  <c r="M174" i="2"/>
  <c r="J178" i="2"/>
  <c r="Q197" i="2"/>
  <c r="Q210" i="2"/>
  <c r="Q96" i="2"/>
  <c r="M35" i="2"/>
  <c r="Q52" i="2"/>
  <c r="Q60" i="2"/>
  <c r="Q92" i="2"/>
  <c r="G101" i="2"/>
  <c r="G107" i="2"/>
  <c r="G128" i="2"/>
  <c r="P134" i="2"/>
  <c r="P161" i="2" s="1"/>
  <c r="Q180" i="2"/>
  <c r="Q181" i="2"/>
  <c r="Q198" i="2"/>
  <c r="P49" i="2"/>
  <c r="P53" i="2" s="1"/>
  <c r="Q77" i="2"/>
  <c r="Q93" i="2"/>
  <c r="P170" i="2"/>
  <c r="Q169" i="2"/>
  <c r="Q172" i="2"/>
  <c r="P190" i="2"/>
  <c r="Q189" i="2"/>
  <c r="G192" i="2"/>
  <c r="Q192" i="2" s="1"/>
  <c r="Q193" i="2"/>
  <c r="G200" i="2"/>
  <c r="Q201" i="2"/>
  <c r="N213" i="2"/>
  <c r="P213" i="2" l="1"/>
  <c r="M53" i="2"/>
  <c r="Q170" i="2"/>
  <c r="Q11" i="2"/>
  <c r="Q174" i="2"/>
  <c r="Q200" i="2"/>
  <c r="Q213" i="2" s="1"/>
  <c r="Q178" i="2"/>
  <c r="G99" i="2"/>
  <c r="Q59" i="2"/>
  <c r="Q91" i="2"/>
  <c r="Q87" i="2"/>
  <c r="M43" i="2"/>
  <c r="Q45" i="2"/>
  <c r="J23" i="2"/>
  <c r="P99" i="2"/>
  <c r="P43" i="2"/>
  <c r="J99" i="2"/>
  <c r="Q19" i="2"/>
  <c r="Q107" i="2"/>
  <c r="Q31" i="2"/>
  <c r="M23" i="2"/>
  <c r="Q184" i="2"/>
  <c r="G105" i="2"/>
  <c r="Q101" i="2"/>
  <c r="Q105" i="2" s="1"/>
  <c r="Q35" i="2"/>
  <c r="Q128" i="2"/>
  <c r="G132" i="2"/>
  <c r="Q39" i="2"/>
  <c r="G43" i="2"/>
  <c r="Q190" i="2"/>
  <c r="Q134" i="2"/>
  <c r="Q161" i="2" s="1"/>
  <c r="G161" i="2"/>
  <c r="G213" i="2"/>
  <c r="Q49" i="2"/>
  <c r="Q23" i="2" l="1"/>
  <c r="Q99" i="2"/>
  <c r="M214" i="2"/>
  <c r="Q132" i="2"/>
  <c r="Q53" i="2"/>
  <c r="P214" i="2"/>
  <c r="J214" i="2"/>
  <c r="J216" i="2" s="1"/>
  <c r="G214" i="2"/>
  <c r="Q43" i="2"/>
  <c r="Q214" i="2" l="1"/>
  <c r="Q216" i="2" s="1"/>
</calcChain>
</file>

<file path=xl/sharedStrings.xml><?xml version="1.0" encoding="utf-8"?>
<sst xmlns="http://schemas.openxmlformats.org/spreadsheetml/2006/main" count="716" uniqueCount="285">
  <si>
    <t>Кошторис витрат по Гранту (плановий/фактичний)</t>
  </si>
  <si>
    <t>Назва заявника:</t>
  </si>
  <si>
    <t>№</t>
  </si>
  <si>
    <t>Найменування витрат</t>
  </si>
  <si>
    <t>Назва проекту:</t>
  </si>
  <si>
    <t>Розділ: Підозділ: Стаття: Пункт:</t>
  </si>
  <si>
    <t>Одиниця виміру</t>
  </si>
  <si>
    <t>Витрати за рахунок гранту УКФ</t>
  </si>
  <si>
    <t>Витрати за рахунок  Співфінансування</t>
  </si>
  <si>
    <t>Загальна планова сума витрат по проекту, грн. (=6+9+12+15)</t>
  </si>
  <si>
    <t>Планові витрати відповідно до заявки</t>
  </si>
  <si>
    <t>ПРИМІТКИ</t>
  </si>
  <si>
    <t>Інструкції по заповненню Форми Кошториса</t>
  </si>
  <si>
    <t>Розділ:</t>
  </si>
  <si>
    <t>Пункт:</t>
  </si>
  <si>
    <t>Кількість/Період</t>
  </si>
  <si>
    <t>Вартість за одиницю, грн</t>
  </si>
  <si>
    <t>Загальна сума, грн. (=4*5)</t>
  </si>
  <si>
    <t>Вартість за одиницю, грн.</t>
  </si>
  <si>
    <t>Загальна сума, грн. (=7*8)</t>
  </si>
  <si>
    <t>Загальна сума, грн. (=10*11)</t>
  </si>
  <si>
    <t>Загальна сума, грн. (=13*14)</t>
  </si>
  <si>
    <t>Стовпці:</t>
  </si>
  <si>
    <t>1.1</t>
  </si>
  <si>
    <t>ІІ</t>
  </si>
  <si>
    <t>Витрати:</t>
  </si>
  <si>
    <t>1.2</t>
  </si>
  <si>
    <t>Підрозділ:</t>
  </si>
  <si>
    <t>1.3</t>
  </si>
  <si>
    <t>Оплата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</si>
  <si>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25 000,00 грн. ; Якщо сума наданих послуг за договором цивільно-правового характеру включає компенсацію за проїзд, проживання та харчування особи, то гранична сума може бути збільшена на суму цих витрат                          Після підписання Грантової Угоди забороняється збільшення оплати праці.</t>
  </si>
  <si>
    <t>Стаття:</t>
  </si>
  <si>
    <t>Штатні працівники</t>
  </si>
  <si>
    <t>а</t>
  </si>
  <si>
    <t xml:space="preserve"> Повне ПІБ, посада</t>
  </si>
  <si>
    <t>місяців</t>
  </si>
  <si>
    <t>б</t>
  </si>
  <si>
    <t>в</t>
  </si>
  <si>
    <t>За трудовими договорами</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</si>
  <si>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</si>
  <si>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</si>
  <si>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</si>
  <si>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</si>
  <si>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</si>
  <si>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2 "Соціальні внески": </t>
  </si>
  <si>
    <t>3</t>
  </si>
  <si>
    <t>Витрати пов'язані з відрядженнями (для штатних працівників)</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</si>
  <si>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</si>
  <si>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3.1</t>
  </si>
  <si>
    <t>Вартість проїзду (для штатних працівників)</t>
  </si>
  <si>
    <t>Вартість квитків (з деталізацією маршруту і прізвищем відрядженої особи)</t>
  </si>
  <si>
    <t>3.2</t>
  </si>
  <si>
    <t>Вартість проживання (для штатних працівників)</t>
  </si>
  <si>
    <t>Рахунки з готелів (з вказаним прізвищем відрядженої особи)</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</si>
  <si>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</si>
  <si>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</si>
  <si>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</si>
  <si>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</si>
  <si>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</si>
  <si>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</si>
  <si>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4.1</t>
  </si>
  <si>
    <t>Обладнання, інструменти, інвентар  які необхідні для використання його при реалізації проекту грантоотримувача</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</si>
  <si>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</si>
  <si>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</si>
  <si>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</si>
  <si>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</si>
  <si>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</si>
  <si>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</si>
  <si>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нематериальні активи</t>
  </si>
  <si>
    <t>Всього по підрозділу 4 "Обладнання і нематеріальні активи":</t>
  </si>
  <si>
    <t>5</t>
  </si>
  <si>
    <t>Витрати пов'язані з орендою</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</si>
  <si>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</si>
  <si>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5.1</t>
  </si>
  <si>
    <t>Оренда приміщення</t>
  </si>
  <si>
    <t>Адреса орендованого приміщення, із зазначенням метражу, годин оренди</t>
  </si>
  <si>
    <t>5.2</t>
  </si>
  <si>
    <t xml:space="preserve">Оренда техніки, обладнання та інструменту </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</si>
  <si>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</si>
  <si>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5.3</t>
  </si>
  <si>
    <t>шт.</t>
  </si>
  <si>
    <t>Оренда транспорту</t>
  </si>
  <si>
    <t>Оренда легкового автомобіля (із зазначенням кілометражу абокількості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</si>
  <si>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</si>
  <si>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</si>
  <si>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</si>
  <si>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</si>
  <si>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</si>
  <si>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</si>
  <si>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</si>
  <si>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</si>
  <si>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Всього по підрозділу 5 "Витрати пов'язані з орендою":</t>
  </si>
  <si>
    <t>доба</t>
  </si>
  <si>
    <t>6</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</si>
  <si>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</si>
  <si>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</si>
  <si>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</si>
  <si>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</si>
  <si>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Всього по пірозділу 6 "Витрати на харчування та напої":</t>
  </si>
  <si>
    <t>7</t>
  </si>
  <si>
    <t>Матеріальні витрати</t>
  </si>
  <si>
    <t>7.1</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</si>
  <si>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</si>
  <si>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</si>
  <si>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</si>
  <si>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</si>
  <si>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</si>
  <si>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</si>
  <si>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</si>
  <si>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</si>
  <si>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8</t>
  </si>
  <si>
    <t>4</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</si>
  <si>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</si>
  <si>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</si>
  <si>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</si>
  <si>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</si>
  <si>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</si>
  <si>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</si>
  <si>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</si>
  <si>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</si>
  <si>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</si>
  <si>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</si>
  <si>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за рахунок грантових коштів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</si>
  <si>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</si>
  <si>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</si>
  <si>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</si>
  <si>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</si>
  <si>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</si>
  <si>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</si>
  <si>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</si>
  <si>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</si>
  <si>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</si>
  <si>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</si>
  <si>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</si>
  <si>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9</t>
  </si>
  <si>
    <t>Послуги з просування</t>
  </si>
  <si>
    <t>рекламні витрати</t>
  </si>
  <si>
    <t>SMM, SO (SEO)</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</si>
  <si>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за рахунок співфінансування.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</si>
  <si>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Інші</t>
  </si>
  <si>
    <t>10</t>
  </si>
  <si>
    <t>Створення web-ресурсу</t>
  </si>
  <si>
    <t>Витрати зі створення сайту</t>
  </si>
  <si>
    <t>Витрати з обслуговування сайту</t>
  </si>
  <si>
    <t>Всього по підрозділу 10 "Створення web-ресурсу":</t>
  </si>
  <si>
    <t>11</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</si>
  <si>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</si>
  <si>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</si>
  <si>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підрозділу 11 "Придбання методичних, навчальних, інформаційних матеріалів, в т.ч. на електроних носіїв інформації":</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</si>
  <si>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</si>
  <si>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12</t>
  </si>
  <si>
    <t>Послуги з перекладу</t>
  </si>
  <si>
    <t>кв.м (годин, діб)</t>
  </si>
  <si>
    <t>Усний переклад</t>
  </si>
  <si>
    <t>Редагування усного перекладу</t>
  </si>
  <si>
    <t>Письмовий переклад</t>
  </si>
  <si>
    <t>Редагування письмового перекладу</t>
  </si>
  <si>
    <t>Всього по підрозділу 12 "Витрати з перекладу":</t>
  </si>
  <si>
    <t>13</t>
  </si>
  <si>
    <t>Адміністративні витрати</t>
  </si>
  <si>
    <t>Бухгалтерські послуги</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</si>
  <si>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</si>
  <si>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</si>
  <si>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</si>
  <si>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</si>
  <si>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</si>
  <si>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</si>
  <si>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</si>
  <si>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</si>
  <si>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</si>
  <si>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Найменування послуги </t>
  </si>
  <si>
    <t>14.2</t>
  </si>
  <si>
    <t>Витрати на послуги страхування</t>
  </si>
  <si>
    <t>Вказати предмет страхування</t>
  </si>
  <si>
    <t>14.3</t>
  </si>
  <si>
    <t>Видавничі послуги</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</si>
  <si>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</si>
  <si>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Послуги коректора</t>
  </si>
  <si>
    <t>Послуги верстки</t>
  </si>
  <si>
    <t>Друк книг</t>
  </si>
  <si>
    <t>Друк журналів</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</si>
  <si>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</si>
  <si>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Інші витрати (вказати надану послугу)</t>
  </si>
  <si>
    <t>км (годин)</t>
  </si>
  <si>
    <t>14.4</t>
  </si>
  <si>
    <t xml:space="preserve"> Internet-телефонія (вказати період)</t>
  </si>
  <si>
    <t>Послуги Internet (вказати період)</t>
  </si>
  <si>
    <t>Банківська комісія за переказ</t>
  </si>
  <si>
    <t>Розрахунково-касове обслуговування</t>
  </si>
  <si>
    <t>Інші банківські послуги</t>
  </si>
  <si>
    <t>Інші прямі витрати (деталізувати по кожному виду витрат)</t>
  </si>
  <si>
    <t>Всього по підрозділу 14 "Інші прямі витрати":</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</si>
  <si>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</si>
  <si>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 xml:space="preserve">Всього по розділу ІІ "Витрати": </t>
  </si>
  <si>
    <t>РЕЗУЛЬТАТ РЕАЛІЗАЦІЇ ПРОЕКТУ</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</si>
  <si>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</si>
  <si>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150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</si>
  <si>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чол.</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</si>
  <si>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</si>
  <si>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</si>
  <si>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</si>
  <si>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Всього по підрозділу 9"Послуги з просування":</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</si>
  <si>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</si>
  <si>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</si>
  <si>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шт</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</si>
  <si>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</si>
  <si>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година</t>
  </si>
  <si>
    <t>сторінка</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</si>
  <si>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</si>
  <si>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</si>
  <si>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</si>
  <si>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екземпляр</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</si>
  <si>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rPr>
      <t xml:space="preserve">Витрати мобільного та стаціонарного зв'язку за рахунок гранту УКФ не фінансуються.  </t>
    </r>
    <r>
      <rPr>
        <sz val="10"/>
        <rFont val="Arial"/>
      </rPr>
      <t xml:space="preserve">       </t>
    </r>
  </si>
  <si>
    <t>Гордіюк Наталія Петрівна, керівник проекту</t>
  </si>
  <si>
    <t>Пустовіт Олександр Анатолійович, адміністратор проекту</t>
  </si>
  <si>
    <t>Велика Олена Сергіївна, PR- менеджер</t>
  </si>
  <si>
    <t>Мобільний стенд  ролл-ап Standart (2*2,2м)</t>
  </si>
  <si>
    <t>Мобільний стенд  ролл-ап Standart (1*1,5м)</t>
  </si>
  <si>
    <t>01601, м. Київ, вул. Велика Житомирська, 33, GRAND HALL CHAMBER PLAZA, 1 400 кв.м.</t>
  </si>
  <si>
    <t>Звуко-технічне обладнання  - базовий концертний комплект</t>
  </si>
  <si>
    <t>Активна двосмугова акустична система JBL PRX 715 1500W RMS</t>
  </si>
  <si>
    <t xml:space="preserve">Акустична система JBL PRX718XLF низькочастотна 1500W
</t>
  </si>
  <si>
    <t>Сценічний монітор SELESTION двосмуговий 500 W</t>
  </si>
  <si>
    <t>TASCAM US-144 mkII звукова карта USB 2.0 Audio/MIDI Interface, 2 XLR мікрофонні входи (+48V), 2 TRS лінійні входи</t>
  </si>
  <si>
    <t xml:space="preserve">DELL inspiron 5520 ноутбук </t>
  </si>
  <si>
    <t>dbx 160A 1-канальний компресорлімітер</t>
  </si>
  <si>
    <t>BSS AR-133 активний D.I. Box</t>
  </si>
  <si>
    <t>Power Station 32A входи: 32A-3Ph-5pin виходи: 1x32A-3Ph-5pin; 3x16Ph-1Ph-3pin; 3x16Ph-1Ph-Shuko</t>
  </si>
  <si>
    <t>Мікшерний пульт Soundcraft SI Impakt 24 цифровий 24 моно входів, 16 вих.шин, 4 інсертів</t>
  </si>
  <si>
    <t>Сценічна скринька 5ТАСЕ ВОХ Behringer S32</t>
  </si>
  <si>
    <t>Мікрофон AKG C214 конденсаторний</t>
  </si>
  <si>
    <t xml:space="preserve">Мікрофон Shure Beta 52A </t>
  </si>
  <si>
    <t>Мікрофон Shure SM58 динамічний/вокальний</t>
  </si>
  <si>
    <t>Proel cтійка мікрофонна «журавель»</t>
  </si>
  <si>
    <t>Навушники для звукорежисера R 240 MK 11</t>
  </si>
  <si>
    <t>Високоякісна кабельна комутація Klotz MC5000 кмп.</t>
  </si>
  <si>
    <t>1</t>
  </si>
  <si>
    <t>2</t>
  </si>
  <si>
    <t>15</t>
  </si>
  <si>
    <t>16</t>
  </si>
  <si>
    <t>Світлотехнічне та мультимедійне обладнання  - базовий концертний комплект</t>
  </si>
  <si>
    <t>Голова BEAM, Sharpy Halo Beam 200, 189Вт</t>
  </si>
  <si>
    <t xml:space="preserve">Голова LED RGBWА WASH, SilverStar CYAN MX12000 MK3, 37*15ВтLED ZOOM
</t>
  </si>
  <si>
    <t>Пульт керування світлом, MA LIGHTING GRAND MA onPC, ArtNet 8 Universe DMX</t>
  </si>
  <si>
    <t>Компьютерна система моделювання та управління світлом 3D 1536 каналів DMX</t>
  </si>
  <si>
    <t>Консоль керування світлом MA LIGHTING GRAND MA onPC</t>
  </si>
  <si>
    <t>Сплітер DMX сигналу SGM</t>
  </si>
  <si>
    <t>Комплект сигнальної комутації NEUTRICK+KLOTZ</t>
  </si>
  <si>
    <t>Ферма алюмінієва пряма</t>
  </si>
  <si>
    <t>Виїзне харчування- кава-брейк 200 осіб* 2 перерви</t>
  </si>
  <si>
    <t>Канцелярські товари для проведення майстер-класів</t>
  </si>
  <si>
    <t>Ватман (А1, 1 арк., щільність 200 г/м²)</t>
  </si>
  <si>
    <t>Фарби акрилові; 12 кольорів; в картонній упаковці</t>
  </si>
  <si>
    <t>Набір пензлів 7065, поні круг/плос. 2/2шт. KOLOS</t>
  </si>
  <si>
    <t xml:space="preserve">Канцелярський ніж Economix з лезом Е40513 (18 мм, пласт. корпус) </t>
  </si>
  <si>
    <t>Маркер перманентний Schneider MAXX 163 (різні кольори)</t>
  </si>
  <si>
    <t>Набір олівців чорнографітних Optima 8B-2H, 12 шт.</t>
  </si>
  <si>
    <t>Гумка для стирання ECONOMIX</t>
  </si>
  <si>
    <t>Ножиці офісні Economix; 12 см</t>
  </si>
  <si>
    <t>Клей універсальний "Дракон" 0.8 л</t>
  </si>
  <si>
    <t>Клейовий пістолет MasterTool 42-0500</t>
  </si>
  <si>
    <t>Комплект прозорих клейових стержнів 11,2 мм x 300 мм, уп. 1 кг INTERTOOL RT-1026</t>
  </si>
  <si>
    <t>Папір кольоровий SINAR SPECTRA А4, 80 г/м2, 250 л, радуга, асорті 10 кольорів</t>
  </si>
  <si>
    <t xml:space="preserve">Ватман (А2, 1 арк., щільність 200 г/м²) </t>
  </si>
  <si>
    <t>Розробка та створення основних елементів стилю проекту</t>
  </si>
  <si>
    <t>Дизайн макету запрошення</t>
  </si>
  <si>
    <t xml:space="preserve">Дизайн афіш для метролайтів та сітілайтів </t>
  </si>
  <si>
    <t xml:space="preserve">Дизайн макету банера Press Wall </t>
  </si>
  <si>
    <t xml:space="preserve">Дизайн афіш конкурсу (А3) </t>
  </si>
  <si>
    <t xml:space="preserve">Дизайн інтернет-банера проекту </t>
  </si>
  <si>
    <t>Дизайн макету банера (2х2,2, 2х1,2)</t>
  </si>
  <si>
    <t>Друк афіш (А3, папір крейдований 150г.)</t>
  </si>
  <si>
    <t>Друк афіш для метролайтів</t>
  </si>
  <si>
    <t xml:space="preserve">Друк афіш для сітілайтів </t>
  </si>
  <si>
    <t>Друк банера 2м х 2,2м</t>
  </si>
  <si>
    <t>Друк банера 2м х 1,2м</t>
  </si>
  <si>
    <t>Друк банера Press Wall 2,9м х 2,4м шт.</t>
  </si>
  <si>
    <t>Друк календарів на 14 стор., формату А3, папір крейдований 200г/м2</t>
  </si>
  <si>
    <t>Друк дипломів формату А4</t>
  </si>
  <si>
    <t>Друк запрошення (Євроформат 21х22см, картон 300г., 4+4)</t>
  </si>
  <si>
    <t>фото-, відеофіксація, створення інформаційного аудіо- та відео роліка</t>
  </si>
  <si>
    <t>Послуги організації рекламної кампанії проведення заходу (розміщення афіш, сітілайтів, відео та аудіо роликів на  телебаченні, радіо, торгових центрах, відеобордах тощо</t>
  </si>
  <si>
    <t>Макетування і розміщення текстової та графічної інформації і у соц. Мережах (3 год х 50днів)</t>
  </si>
  <si>
    <t>Розміщення і оптимізація графічних зображень, банерів, фото, у соц.мережах (3 год х 50днів)</t>
  </si>
  <si>
    <t>Обробка відео- та фотозйомки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</si>
</sst>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quot;$&quot;#,##0"/>
    <numFmt numFmtId="166" formatCode="_-* #,##0.00\ _₴_-;\-* #,##0.00\ _₴_-;_-* &quot;-&quot;??\ _₴_-;_-@"/>
    <numFmt numFmtId="167" formatCode="#,##0.00_ ;[Red]\-#,##0.00\ "/>
    <numFmt numFmtId="168" formatCode="#,##0_ ;\-#,##0\ "/>
    <numFmt numFmtId="169" formatCode="_(* #,##0_);_(* \(#,##0\);_(* &quot;-&quot;_);_(@_)"/>
    <numFmt numFmtId="170" formatCode="_(&quot;$&quot;* #,##0_);_(&quot;$&quot;* \(#,##0\);_(&quot;$&quot;* &quot;-&quot;??_);_(@_)"/>
  </numFmts>
  <fonts count="24" x14ac:knownFonts="1">
    <font>
      <sz val="11"/>
      <color theme="1"/>
      <name val="Arial"/>
    </font>
    <font>
      <b/>
      <sz val="12"/>
      <color theme="1"/>
      <name val="Arial"/>
    </font>
    <font>
      <b/>
      <sz val="12"/>
      <color rgb="FF000000"/>
      <name val="Arial"/>
    </font>
    <font>
      <b/>
      <sz val="11"/>
      <color theme="1"/>
      <name val="Calibri"/>
    </font>
    <font>
      <sz val="10"/>
      <color theme="1"/>
      <name val="Arial"/>
    </font>
    <font>
      <b/>
      <sz val="10"/>
      <color theme="1"/>
      <name val="Arial"/>
    </font>
    <font>
      <sz val="11"/>
      <color theme="1"/>
      <name val="Calibri"/>
    </font>
    <font>
      <sz val="11"/>
      <name val="Arial"/>
    </font>
    <font>
      <b/>
      <sz val="10"/>
      <color theme="0"/>
      <name val="Arial"/>
    </font>
    <font>
      <b/>
      <i/>
      <sz val="10"/>
      <color theme="1"/>
      <name val="Arial"/>
    </font>
    <font>
      <sz val="12"/>
      <color theme="1"/>
      <name val="Arial"/>
    </font>
    <font>
      <b/>
      <sz val="12"/>
      <color rgb="FFC00000"/>
      <name val="Arial"/>
    </font>
    <font>
      <sz val="12"/>
      <color theme="1"/>
      <name val="Calibri"/>
    </font>
    <font>
      <b/>
      <sz val="10"/>
      <color rgb="FFC00000"/>
      <name val="Arial"/>
    </font>
    <font>
      <b/>
      <i/>
      <sz val="12"/>
      <color theme="1"/>
      <name val="Arial"/>
    </font>
    <font>
      <b/>
      <sz val="10"/>
      <color rgb="FFFF0000"/>
      <name val="Arial"/>
    </font>
    <font>
      <b/>
      <sz val="10"/>
      <name val="Arial"/>
    </font>
    <font>
      <sz val="10"/>
      <name val="Arial"/>
    </font>
    <font>
      <sz val="11"/>
      <color theme="1"/>
      <name val="Arial"/>
    </font>
    <font>
      <sz val="10"/>
      <name val="Arial"/>
      <family val="2"/>
    </font>
    <font>
      <sz val="11"/>
      <color rgb="FF000000"/>
      <name val="Calibri"/>
      <family val="2"/>
      <charset val="204"/>
      <scheme val="minor"/>
    </font>
    <font>
      <u/>
      <sz val="11"/>
      <color theme="10"/>
      <name val="Arial"/>
    </font>
    <font>
      <sz val="10"/>
      <name val="Arial"/>
      <family val="2"/>
      <charset val="204"/>
    </font>
    <font>
      <sz val="10"/>
      <color rgb="FF000000"/>
      <name val="Arial"/>
      <family val="2"/>
      <charset val="204"/>
    </font>
  </fonts>
  <fills count="10">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indexed="64"/>
      </patternFill>
    </fill>
  </fills>
  <borders count="104">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thin">
        <color rgb="FF000000"/>
      </left>
      <right style="medium">
        <color rgb="FF000000"/>
      </right>
      <top style="thin">
        <color rgb="FF000000"/>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top style="thin">
        <color rgb="FF000000"/>
      </top>
      <bottom style="medium">
        <color rgb="FF000000"/>
      </bottom>
      <diagonal/>
    </border>
    <border>
      <left style="thin">
        <color rgb="FF000000"/>
      </left>
      <right/>
      <top/>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medium">
        <color rgb="FF000000"/>
      </left>
      <right/>
      <top/>
      <bottom/>
      <diagonal/>
    </border>
    <border>
      <left/>
      <right/>
      <top/>
      <bottom/>
      <diagonal/>
    </border>
    <border>
      <left/>
      <right/>
      <top/>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style="thin">
        <color auto="1"/>
      </bottom>
      <diagonal/>
    </border>
  </borders>
  <cellStyleXfs count="4">
    <xf numFmtId="0" fontId="0" fillId="0" borderId="0"/>
    <xf numFmtId="164" fontId="18" fillId="0" borderId="0" applyFont="0" applyFill="0" applyBorder="0" applyAlignment="0" applyProtection="0"/>
    <xf numFmtId="0" fontId="21" fillId="0" borderId="0" applyNumberFormat="0" applyFill="0" applyBorder="0" applyAlignment="0" applyProtection="0"/>
    <xf numFmtId="0" fontId="19" fillId="0" borderId="80"/>
  </cellStyleXfs>
  <cellXfs count="328">
    <xf numFmtId="0" fontId="0" fillId="0" borderId="0" xfId="0" applyFont="1" applyAlignment="1"/>
    <xf numFmtId="0" fontId="4"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6" fillId="0" borderId="0" xfId="0" applyFont="1"/>
    <xf numFmtId="0" fontId="4" fillId="0" borderId="0" xfId="0" applyFont="1" applyAlignment="1">
      <alignment vertical="center"/>
    </xf>
    <xf numFmtId="0" fontId="5" fillId="0" borderId="0" xfId="0" applyFont="1" applyAlignment="1">
      <alignment vertical="center" wrapText="1"/>
    </xf>
    <xf numFmtId="0" fontId="4" fillId="0" borderId="0" xfId="0" applyFont="1" applyAlignment="1">
      <alignment horizontal="left" vertical="center"/>
    </xf>
    <xf numFmtId="165" fontId="5" fillId="2" borderId="4" xfId="0" applyNumberFormat="1" applyFont="1" applyFill="1" applyBorder="1" applyAlignment="1">
      <alignment horizontal="center" vertical="center" wrapText="1"/>
    </xf>
    <xf numFmtId="0" fontId="5" fillId="0" borderId="0" xfId="0" applyFont="1" applyAlignment="1">
      <alignment horizontal="left" vertical="center"/>
    </xf>
    <xf numFmtId="0" fontId="8" fillId="0" borderId="0" xfId="0" applyFont="1" applyAlignment="1">
      <alignment wrapText="1"/>
    </xf>
    <xf numFmtId="0" fontId="9" fillId="0" borderId="0" xfId="0" applyFont="1" applyAlignment="1">
      <alignment vertical="center" wrapText="1"/>
    </xf>
    <xf numFmtId="165" fontId="5" fillId="2" borderId="11" xfId="0" applyNumberFormat="1" applyFont="1" applyFill="1" applyBorder="1" applyAlignment="1">
      <alignment horizontal="center" vertical="center" wrapText="1"/>
    </xf>
    <xf numFmtId="0" fontId="1" fillId="3" borderId="22" xfId="0" applyFont="1" applyFill="1" applyBorder="1" applyAlignment="1">
      <alignment vertical="top"/>
    </xf>
    <xf numFmtId="3" fontId="5" fillId="2" borderId="22"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wrapText="1"/>
    </xf>
    <xf numFmtId="0" fontId="5" fillId="4" borderId="4" xfId="0" applyFont="1" applyFill="1" applyBorder="1" applyAlignment="1">
      <alignment vertical="center" wrapText="1"/>
    </xf>
    <xf numFmtId="166" fontId="5" fillId="0" borderId="27" xfId="0" applyNumberFormat="1" applyFont="1" applyBorder="1" applyAlignment="1">
      <alignment vertical="top"/>
    </xf>
    <xf numFmtId="0" fontId="5" fillId="4" borderId="4" xfId="0" applyFont="1" applyFill="1" applyBorder="1" applyAlignment="1">
      <alignment horizontal="center" vertical="center"/>
    </xf>
    <xf numFmtId="0" fontId="5" fillId="4" borderId="22" xfId="0" applyFont="1" applyFill="1" applyBorder="1" applyAlignment="1">
      <alignment horizontal="center" vertical="center" wrapText="1"/>
    </xf>
    <xf numFmtId="3" fontId="5" fillId="4" borderId="22" xfId="0" applyNumberFormat="1" applyFont="1" applyFill="1" applyBorder="1" applyAlignment="1">
      <alignment horizontal="center" vertical="center" wrapText="1"/>
    </xf>
    <xf numFmtId="166" fontId="4" fillId="0" borderId="28" xfId="0" applyNumberFormat="1" applyFont="1" applyBorder="1" applyAlignment="1">
      <alignment vertical="top"/>
    </xf>
    <xf numFmtId="3"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 fillId="3" borderId="29" xfId="0" applyFont="1" applyFill="1" applyBorder="1" applyAlignment="1">
      <alignment horizontal="center" vertical="top"/>
    </xf>
    <xf numFmtId="0" fontId="1" fillId="3" borderId="29" xfId="0" applyFont="1" applyFill="1" applyBorder="1" applyAlignment="1">
      <alignment vertical="top" wrapText="1"/>
    </xf>
    <xf numFmtId="167" fontId="10" fillId="3" borderId="29" xfId="0" applyNumberFormat="1" applyFont="1" applyFill="1" applyBorder="1" applyAlignment="1">
      <alignment vertical="top"/>
    </xf>
    <xf numFmtId="167" fontId="10" fillId="3" borderId="22" xfId="0" applyNumberFormat="1" applyFont="1" applyFill="1" applyBorder="1" applyAlignment="1">
      <alignment vertical="top"/>
    </xf>
    <xf numFmtId="167" fontId="10" fillId="3" borderId="26" xfId="0" applyNumberFormat="1" applyFont="1" applyFill="1" applyBorder="1" applyAlignment="1">
      <alignment vertical="top"/>
    </xf>
    <xf numFmtId="167" fontId="11" fillId="3" borderId="29" xfId="0" applyNumberFormat="1" applyFont="1" applyFill="1" applyBorder="1" applyAlignment="1">
      <alignment vertical="top"/>
    </xf>
    <xf numFmtId="0" fontId="10" fillId="3" borderId="26" xfId="0" applyFont="1" applyFill="1" applyBorder="1" applyAlignment="1">
      <alignment vertical="top"/>
    </xf>
    <xf numFmtId="0" fontId="1" fillId="3" borderId="30" xfId="0" applyFont="1" applyFill="1" applyBorder="1" applyAlignment="1">
      <alignment vertical="top" wrapText="1"/>
    </xf>
    <xf numFmtId="166" fontId="5" fillId="0" borderId="19" xfId="0" applyNumberFormat="1" applyFont="1" applyBorder="1" applyAlignment="1">
      <alignment vertical="top"/>
    </xf>
    <xf numFmtId="49" fontId="5" fillId="0" borderId="31" xfId="0" applyNumberFormat="1" applyFont="1" applyBorder="1" applyAlignment="1">
      <alignment horizontal="center" vertical="top"/>
    </xf>
    <xf numFmtId="166" fontId="4" fillId="0" borderId="31" xfId="0" applyNumberFormat="1" applyFont="1" applyBorder="1" applyAlignment="1">
      <alignment vertical="top" wrapText="1"/>
    </xf>
    <xf numFmtId="0" fontId="12" fillId="0" borderId="0" xfId="0" applyFont="1" applyAlignment="1">
      <alignment vertical="top"/>
    </xf>
    <xf numFmtId="0" fontId="5" fillId="5" borderId="4" xfId="0" applyFont="1" applyFill="1" applyBorder="1" applyAlignment="1">
      <alignment vertical="top"/>
    </xf>
    <xf numFmtId="0" fontId="5" fillId="5" borderId="22" xfId="0" applyFont="1" applyFill="1" applyBorder="1" applyAlignment="1">
      <alignment horizontal="center" vertical="top"/>
    </xf>
    <xf numFmtId="0" fontId="5" fillId="5" borderId="32" xfId="0" applyFont="1" applyFill="1" applyBorder="1" applyAlignment="1">
      <alignment vertical="top" wrapText="1"/>
    </xf>
    <xf numFmtId="167" fontId="4" fillId="5" borderId="33" xfId="0" applyNumberFormat="1" applyFont="1" applyFill="1" applyBorder="1" applyAlignment="1">
      <alignment vertical="top"/>
    </xf>
    <xf numFmtId="167" fontId="4" fillId="5" borderId="32" xfId="0" applyNumberFormat="1" applyFont="1" applyFill="1" applyBorder="1" applyAlignment="1">
      <alignment vertical="top"/>
    </xf>
    <xf numFmtId="167" fontId="4" fillId="5" borderId="30" xfId="0" applyNumberFormat="1" applyFont="1" applyFill="1" applyBorder="1" applyAlignment="1">
      <alignment vertical="top"/>
    </xf>
    <xf numFmtId="166" fontId="5" fillId="0" borderId="34" xfId="0" applyNumberFormat="1" applyFont="1" applyBorder="1" applyAlignment="1">
      <alignment vertical="top"/>
    </xf>
    <xf numFmtId="49" fontId="5" fillId="0" borderId="35" xfId="0" applyNumberFormat="1" applyFont="1" applyBorder="1" applyAlignment="1">
      <alignment horizontal="center" vertical="top"/>
    </xf>
    <xf numFmtId="167" fontId="13" fillId="5" borderId="33" xfId="0" applyNumberFormat="1" applyFont="1" applyFill="1" applyBorder="1" applyAlignment="1">
      <alignment vertical="top"/>
    </xf>
    <xf numFmtId="166" fontId="4" fillId="0" borderId="35" xfId="0" applyNumberFormat="1" applyFont="1" applyBorder="1" applyAlignment="1">
      <alignment vertical="top" wrapText="1"/>
    </xf>
    <xf numFmtId="0" fontId="4" fillId="5" borderId="30" xfId="0" applyFont="1" applyFill="1" applyBorder="1" applyAlignment="1">
      <alignment vertical="top"/>
    </xf>
    <xf numFmtId="0" fontId="6" fillId="0" borderId="0" xfId="0" applyFont="1" applyAlignment="1">
      <alignment vertical="top"/>
    </xf>
    <xf numFmtId="166" fontId="14" fillId="3" borderId="17" xfId="0" applyNumberFormat="1" applyFont="1" applyFill="1" applyBorder="1" applyAlignment="1">
      <alignment vertical="top"/>
    </xf>
    <xf numFmtId="166" fontId="5" fillId="6" borderId="27" xfId="0" applyNumberFormat="1" applyFont="1" applyFill="1" applyBorder="1" applyAlignment="1">
      <alignment vertical="top"/>
    </xf>
    <xf numFmtId="166" fontId="1" fillId="3" borderId="37"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166" fontId="9" fillId="6" borderId="39" xfId="0" applyNumberFormat="1" applyFont="1" applyFill="1" applyBorder="1" applyAlignment="1">
      <alignment vertical="top" wrapText="1"/>
    </xf>
    <xf numFmtId="166" fontId="5" fillId="6" borderId="40" xfId="0" applyNumberFormat="1" applyFont="1" applyFill="1" applyBorder="1" applyAlignment="1">
      <alignment vertical="top"/>
    </xf>
    <xf numFmtId="166" fontId="5" fillId="6" borderId="28" xfId="0" applyNumberFormat="1" applyFont="1" applyFill="1" applyBorder="1" applyAlignment="1">
      <alignment vertical="top"/>
    </xf>
    <xf numFmtId="166" fontId="5" fillId="6" borderId="41" xfId="0" applyNumberFormat="1" applyFont="1" applyFill="1" applyBorder="1" applyAlignment="1">
      <alignment vertical="top"/>
    </xf>
    <xf numFmtId="166" fontId="13" fillId="6" borderId="42" xfId="0" applyNumberFormat="1" applyFont="1" applyFill="1" applyBorder="1" applyAlignment="1">
      <alignment vertical="top"/>
    </xf>
    <xf numFmtId="0" fontId="5" fillId="6" borderId="41" xfId="0" applyFont="1" applyFill="1" applyBorder="1" applyAlignment="1">
      <alignment vertical="top"/>
    </xf>
    <xf numFmtId="0" fontId="3" fillId="0" borderId="0" xfId="0" applyFont="1" applyAlignment="1">
      <alignment vertical="top"/>
    </xf>
    <xf numFmtId="166" fontId="4" fillId="0" borderId="44" xfId="0" applyNumberFormat="1" applyFont="1" applyBorder="1" applyAlignment="1">
      <alignment vertical="top" wrapText="1"/>
    </xf>
    <xf numFmtId="166" fontId="4" fillId="0" borderId="45" xfId="0" applyNumberFormat="1" applyFont="1" applyBorder="1" applyAlignment="1">
      <alignment horizontal="center" vertical="top"/>
    </xf>
    <xf numFmtId="166" fontId="4" fillId="0" borderId="19" xfId="0" applyNumberFormat="1" applyFont="1" applyBorder="1" applyAlignment="1">
      <alignment horizontal="center" vertical="top"/>
    </xf>
    <xf numFmtId="166" fontId="4" fillId="0" borderId="31" xfId="0" applyNumberFormat="1" applyFont="1" applyBorder="1" applyAlignment="1">
      <alignment horizontal="center" vertical="top"/>
    </xf>
    <xf numFmtId="166" fontId="5" fillId="0" borderId="46" xfId="0" applyNumberFormat="1" applyFont="1" applyBorder="1" applyAlignment="1">
      <alignment vertical="top"/>
    </xf>
    <xf numFmtId="166" fontId="4" fillId="0" borderId="47" xfId="0" applyNumberFormat="1" applyFont="1" applyBorder="1" applyAlignment="1">
      <alignment horizontal="center" vertical="top"/>
    </xf>
    <xf numFmtId="49" fontId="5" fillId="0" borderId="21" xfId="0" applyNumberFormat="1" applyFont="1" applyBorder="1" applyAlignment="1">
      <alignment horizontal="center" vertical="top"/>
    </xf>
    <xf numFmtId="166" fontId="4" fillId="0" borderId="47" xfId="0" applyNumberFormat="1" applyFont="1" applyBorder="1" applyAlignment="1">
      <alignment vertical="top"/>
    </xf>
    <xf numFmtId="166" fontId="15" fillId="0" borderId="49" xfId="0" applyNumberFormat="1" applyFont="1" applyBorder="1" applyAlignment="1">
      <alignment vertical="top"/>
    </xf>
    <xf numFmtId="0" fontId="4" fillId="0" borderId="47" xfId="0" applyFont="1" applyBorder="1" applyAlignment="1">
      <alignment vertical="top"/>
    </xf>
    <xf numFmtId="166" fontId="4" fillId="0" borderId="48" xfId="0" applyNumberFormat="1" applyFont="1" applyBorder="1" applyAlignment="1">
      <alignment vertical="top" wrapText="1"/>
    </xf>
    <xf numFmtId="166" fontId="4" fillId="0" borderId="50" xfId="0" applyNumberFormat="1" applyFont="1" applyBorder="1" applyAlignment="1">
      <alignment horizontal="center" vertical="top"/>
    </xf>
    <xf numFmtId="166" fontId="4" fillId="0" borderId="46" xfId="0" applyNumberFormat="1" applyFont="1" applyBorder="1" applyAlignment="1">
      <alignment horizontal="center" vertical="top"/>
    </xf>
    <xf numFmtId="166" fontId="4" fillId="0" borderId="21" xfId="0" applyNumberFormat="1" applyFont="1" applyBorder="1" applyAlignment="1">
      <alignment horizontal="center" vertical="top"/>
    </xf>
    <xf numFmtId="166" fontId="4" fillId="0" borderId="23" xfId="0" applyNumberFormat="1" applyFont="1" applyBorder="1" applyAlignment="1">
      <alignment horizontal="center" vertical="top"/>
    </xf>
    <xf numFmtId="166" fontId="4" fillId="0" borderId="23" xfId="0" applyNumberFormat="1" applyFont="1" applyBorder="1" applyAlignment="1">
      <alignment vertical="top"/>
    </xf>
    <xf numFmtId="166" fontId="15" fillId="0" borderId="51" xfId="0" applyNumberFormat="1" applyFont="1" applyBorder="1" applyAlignment="1">
      <alignment vertical="top"/>
    </xf>
    <xf numFmtId="0" fontId="4" fillId="0" borderId="23" xfId="0" applyFont="1" applyBorder="1" applyAlignment="1">
      <alignment vertical="top"/>
    </xf>
    <xf numFmtId="166" fontId="5" fillId="5" borderId="55" xfId="0" applyNumberFormat="1" applyFont="1" applyFill="1" applyBorder="1" applyAlignment="1">
      <alignment vertical="top"/>
    </xf>
    <xf numFmtId="166" fontId="4" fillId="0" borderId="52" xfId="0" applyNumberFormat="1" applyFont="1" applyBorder="1" applyAlignment="1">
      <alignment vertical="top" wrapText="1"/>
    </xf>
    <xf numFmtId="166" fontId="5" fillId="7" borderId="56" xfId="0" applyNumberFormat="1" applyFont="1" applyFill="1" applyBorder="1" applyAlignment="1">
      <alignment vertical="top"/>
    </xf>
    <xf numFmtId="166" fontId="5" fillId="7" borderId="57" xfId="0" applyNumberFormat="1" applyFont="1" applyFill="1" applyBorder="1" applyAlignment="1">
      <alignment vertical="top"/>
    </xf>
    <xf numFmtId="166" fontId="4" fillId="0" borderId="58" xfId="0" applyNumberFormat="1" applyFont="1" applyBorder="1" applyAlignment="1">
      <alignment horizontal="center" vertical="top"/>
    </xf>
    <xf numFmtId="166" fontId="4" fillId="0" borderId="34" xfId="0" applyNumberFormat="1" applyFont="1" applyBorder="1" applyAlignment="1">
      <alignment horizontal="center" vertical="top"/>
    </xf>
    <xf numFmtId="166" fontId="4" fillId="0" borderId="35" xfId="0" applyNumberFormat="1" applyFont="1" applyBorder="1" applyAlignment="1">
      <alignment horizontal="center" vertical="top"/>
    </xf>
    <xf numFmtId="49" fontId="5" fillId="5" borderId="54" xfId="0" applyNumberFormat="1" applyFont="1" applyFill="1" applyBorder="1" applyAlignment="1">
      <alignment horizontal="center" vertical="top"/>
    </xf>
    <xf numFmtId="166" fontId="4" fillId="0" borderId="60" xfId="0" applyNumberFormat="1" applyFont="1" applyBorder="1" applyAlignment="1">
      <alignment horizontal="center" vertical="top"/>
    </xf>
    <xf numFmtId="166" fontId="5" fillId="5" borderId="32" xfId="0" applyNumberFormat="1" applyFont="1" applyFill="1" applyBorder="1" applyAlignment="1">
      <alignment horizontal="left" vertical="top" wrapText="1"/>
    </xf>
    <xf numFmtId="166" fontId="4" fillId="0" borderId="60" xfId="0" applyNumberFormat="1" applyFont="1" applyBorder="1" applyAlignment="1">
      <alignment vertical="top"/>
    </xf>
    <xf numFmtId="0" fontId="5" fillId="5" borderId="61" xfId="0" applyFont="1" applyFill="1" applyBorder="1" applyAlignment="1">
      <alignment vertical="top" wrapText="1"/>
    </xf>
    <xf numFmtId="166" fontId="15" fillId="0" borderId="62" xfId="0" applyNumberFormat="1" applyFont="1" applyBorder="1" applyAlignment="1">
      <alignment vertical="top"/>
    </xf>
    <xf numFmtId="0" fontId="4" fillId="0" borderId="60" xfId="0" applyFont="1" applyBorder="1" applyAlignment="1">
      <alignment vertical="top"/>
    </xf>
    <xf numFmtId="166" fontId="9" fillId="7" borderId="6" xfId="0" applyNumberFormat="1" applyFont="1" applyFill="1" applyBorder="1" applyAlignment="1">
      <alignment vertical="top"/>
    </xf>
    <xf numFmtId="166" fontId="5" fillId="7" borderId="64" xfId="0" applyNumberFormat="1" applyFont="1" applyFill="1" applyBorder="1" applyAlignment="1">
      <alignment horizontal="center" vertical="top"/>
    </xf>
    <xf numFmtId="166" fontId="5" fillId="7" borderId="54" xfId="0" applyNumberFormat="1" applyFont="1" applyFill="1" applyBorder="1" applyAlignment="1">
      <alignment vertical="top" wrapText="1"/>
    </xf>
    <xf numFmtId="166" fontId="5" fillId="7" borderId="22" xfId="0" applyNumberFormat="1" applyFont="1" applyFill="1" applyBorder="1" applyAlignment="1">
      <alignment vertical="top"/>
    </xf>
    <xf numFmtId="166" fontId="5" fillId="7" borderId="55" xfId="0" applyNumberFormat="1" applyFont="1" applyFill="1" applyBorder="1" applyAlignment="1">
      <alignment vertical="top"/>
    </xf>
    <xf numFmtId="167" fontId="5" fillId="7" borderId="4" xfId="0" applyNumberFormat="1" applyFont="1" applyFill="1" applyBorder="1" applyAlignment="1">
      <alignment vertical="top"/>
    </xf>
    <xf numFmtId="166" fontId="9" fillId="7" borderId="7" xfId="0" applyNumberFormat="1" applyFont="1" applyFill="1" applyBorder="1" applyAlignment="1">
      <alignment vertical="top"/>
    </xf>
    <xf numFmtId="166" fontId="5" fillId="7" borderId="4" xfId="0" applyNumberFormat="1" applyFont="1" applyFill="1" applyBorder="1" applyAlignment="1">
      <alignment vertical="top"/>
    </xf>
    <xf numFmtId="166" fontId="5" fillId="7" borderId="8" xfId="0" applyNumberFormat="1" applyFont="1" applyFill="1" applyBorder="1" applyAlignment="1">
      <alignment horizontal="center" vertical="top"/>
    </xf>
    <xf numFmtId="166" fontId="5" fillId="7" borderId="26" xfId="0" applyNumberFormat="1" applyFont="1" applyFill="1" applyBorder="1" applyAlignment="1">
      <alignment vertical="top"/>
    </xf>
    <xf numFmtId="0" fontId="5" fillId="7" borderId="6" xfId="0" applyFont="1" applyFill="1" applyBorder="1" applyAlignment="1">
      <alignment vertical="top"/>
    </xf>
    <xf numFmtId="166" fontId="4" fillId="5" borderId="33" xfId="0" applyNumberFormat="1" applyFont="1" applyFill="1" applyBorder="1" applyAlignment="1">
      <alignment vertical="top"/>
    </xf>
    <xf numFmtId="166" fontId="4" fillId="5" borderId="32" xfId="0" applyNumberFormat="1" applyFont="1" applyFill="1" applyBorder="1" applyAlignment="1">
      <alignment vertical="top"/>
    </xf>
    <xf numFmtId="166" fontId="4" fillId="5" borderId="30" xfId="0" applyNumberFormat="1" applyFont="1" applyFill="1" applyBorder="1" applyAlignment="1">
      <alignment vertical="top"/>
    </xf>
    <xf numFmtId="166" fontId="5" fillId="5" borderId="11" xfId="0" applyNumberFormat="1" applyFont="1" applyFill="1" applyBorder="1" applyAlignment="1">
      <alignment vertical="top"/>
    </xf>
    <xf numFmtId="166" fontId="13" fillId="5" borderId="30" xfId="0" applyNumberFormat="1" applyFont="1" applyFill="1" applyBorder="1" applyAlignment="1">
      <alignment vertical="top"/>
    </xf>
    <xf numFmtId="166" fontId="9" fillId="6" borderId="43" xfId="0" applyNumberFormat="1" applyFont="1" applyFill="1" applyBorder="1" applyAlignment="1">
      <alignment vertical="top" wrapText="1"/>
    </xf>
    <xf numFmtId="166" fontId="5" fillId="6" borderId="65" xfId="0" applyNumberFormat="1" applyFont="1" applyFill="1" applyBorder="1" applyAlignment="1">
      <alignment horizontal="center" vertical="top"/>
    </xf>
    <xf numFmtId="166" fontId="5" fillId="6" borderId="66" xfId="0" applyNumberFormat="1" applyFont="1" applyFill="1" applyBorder="1" applyAlignment="1">
      <alignment vertical="top"/>
    </xf>
    <xf numFmtId="166" fontId="5" fillId="6" borderId="67" xfId="0" applyNumberFormat="1" applyFont="1" applyFill="1" applyBorder="1" applyAlignment="1">
      <alignment vertical="top"/>
    </xf>
    <xf numFmtId="166" fontId="5" fillId="6" borderId="68" xfId="0" applyNumberFormat="1" applyFont="1" applyFill="1" applyBorder="1" applyAlignment="1">
      <alignment vertical="top"/>
    </xf>
    <xf numFmtId="166" fontId="13" fillId="6" borderId="69" xfId="0" applyNumberFormat="1" applyFont="1" applyFill="1" applyBorder="1" applyAlignment="1">
      <alignment vertical="top"/>
    </xf>
    <xf numFmtId="0" fontId="5" fillId="6" borderId="68" xfId="0" applyFont="1" applyFill="1" applyBorder="1" applyAlignment="1">
      <alignment vertical="top"/>
    </xf>
    <xf numFmtId="166" fontId="4" fillId="0" borderId="34" xfId="0" applyNumberFormat="1" applyFont="1" applyBorder="1" applyAlignment="1">
      <alignment vertical="top"/>
    </xf>
    <xf numFmtId="166" fontId="4" fillId="0" borderId="35" xfId="0" applyNumberFormat="1" applyFont="1" applyBorder="1" applyAlignment="1">
      <alignment vertical="top"/>
    </xf>
    <xf numFmtId="166" fontId="5" fillId="7" borderId="59" xfId="0" applyNumberFormat="1" applyFont="1" applyFill="1" applyBorder="1" applyAlignment="1">
      <alignment vertical="top" wrapText="1"/>
    </xf>
    <xf numFmtId="166" fontId="5" fillId="7" borderId="18" xfId="0" applyNumberFormat="1" applyFont="1" applyFill="1" applyBorder="1" applyAlignment="1">
      <alignment vertical="top"/>
    </xf>
    <xf numFmtId="166" fontId="5" fillId="7" borderId="11" xfId="0" applyNumberFormat="1" applyFont="1" applyFill="1" applyBorder="1" applyAlignment="1">
      <alignment vertical="top"/>
    </xf>
    <xf numFmtId="166" fontId="5" fillId="7" borderId="70" xfId="0" applyNumberFormat="1" applyFont="1" applyFill="1" applyBorder="1" applyAlignment="1">
      <alignment vertical="top"/>
    </xf>
    <xf numFmtId="167" fontId="5" fillId="7" borderId="11" xfId="0" applyNumberFormat="1" applyFont="1" applyFill="1" applyBorder="1" applyAlignment="1">
      <alignment vertical="top"/>
    </xf>
    <xf numFmtId="166" fontId="13" fillId="5" borderId="33" xfId="0" applyNumberFormat="1" applyFont="1" applyFill="1" applyBorder="1" applyAlignment="1">
      <alignment vertical="top"/>
    </xf>
    <xf numFmtId="166" fontId="5" fillId="6" borderId="65" xfId="0" applyNumberFormat="1" applyFont="1" applyFill="1" applyBorder="1" applyAlignment="1">
      <alignment vertical="top"/>
    </xf>
    <xf numFmtId="166" fontId="4" fillId="0" borderId="44" xfId="0" applyNumberFormat="1" applyFont="1" applyBorder="1" applyAlignment="1">
      <alignment horizontal="left" vertical="top" wrapText="1"/>
    </xf>
    <xf numFmtId="166" fontId="4" fillId="0" borderId="48" xfId="0" applyNumberFormat="1" applyFont="1" applyBorder="1" applyAlignment="1">
      <alignment horizontal="left" vertical="top" wrapText="1"/>
    </xf>
    <xf numFmtId="166" fontId="4" fillId="0" borderId="19" xfId="0" applyNumberFormat="1" applyFont="1" applyBorder="1" applyAlignment="1">
      <alignment vertical="top"/>
    </xf>
    <xf numFmtId="49" fontId="5" fillId="5" borderId="54" xfId="0" applyNumberFormat="1" applyFont="1" applyFill="1" applyBorder="1" applyAlignment="1">
      <alignment horizontal="center" vertical="top" wrapText="1"/>
    </xf>
    <xf numFmtId="166" fontId="4" fillId="7" borderId="54" xfId="0" applyNumberFormat="1" applyFont="1" applyFill="1" applyBorder="1" applyAlignment="1">
      <alignment vertical="top" wrapText="1"/>
    </xf>
    <xf numFmtId="166" fontId="4" fillId="7" borderId="22" xfId="0" applyNumberFormat="1" applyFont="1" applyFill="1" applyBorder="1" applyAlignment="1">
      <alignment vertical="top"/>
    </xf>
    <xf numFmtId="166" fontId="5" fillId="7" borderId="71" xfId="0" applyNumberFormat="1" applyFont="1" applyFill="1" applyBorder="1" applyAlignment="1">
      <alignment vertical="top"/>
    </xf>
    <xf numFmtId="166" fontId="5" fillId="7" borderId="72" xfId="0" applyNumberFormat="1" applyFont="1" applyFill="1" applyBorder="1" applyAlignment="1">
      <alignment vertical="top"/>
    </xf>
    <xf numFmtId="166" fontId="5" fillId="7" borderId="53" xfId="0" applyNumberFormat="1" applyFont="1" applyFill="1" applyBorder="1" applyAlignment="1">
      <alignment vertical="top"/>
    </xf>
    <xf numFmtId="0" fontId="4" fillId="7" borderId="72" xfId="0" applyFont="1" applyFill="1" applyBorder="1" applyAlignment="1">
      <alignment vertical="top"/>
    </xf>
    <xf numFmtId="166" fontId="5" fillId="5" borderId="4" xfId="0" applyNumberFormat="1" applyFont="1" applyFill="1" applyBorder="1" applyAlignment="1">
      <alignment vertical="top"/>
    </xf>
    <xf numFmtId="0" fontId="4" fillId="7" borderId="30" xfId="0" applyFont="1" applyFill="1" applyBorder="1" applyAlignment="1">
      <alignment vertical="top"/>
    </xf>
    <xf numFmtId="49" fontId="5" fillId="5" borderId="22"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0" fontId="4" fillId="5" borderId="73" xfId="0" applyFont="1" applyFill="1" applyBorder="1" applyAlignment="1">
      <alignment vertical="top"/>
    </xf>
    <xf numFmtId="166" fontId="5" fillId="5" borderId="22" xfId="0" applyNumberFormat="1" applyFont="1" applyFill="1" applyBorder="1" applyAlignment="1">
      <alignment horizontal="left" vertical="top" wrapText="1"/>
    </xf>
    <xf numFmtId="166" fontId="4" fillId="0" borderId="46" xfId="0" applyNumberFormat="1" applyFont="1" applyBorder="1" applyAlignment="1">
      <alignment vertical="top"/>
    </xf>
    <xf numFmtId="168" fontId="5" fillId="0" borderId="28" xfId="0" applyNumberFormat="1" applyFont="1" applyBorder="1" applyAlignment="1">
      <alignment horizontal="center" vertical="top"/>
    </xf>
    <xf numFmtId="166" fontId="4" fillId="0" borderId="28" xfId="0" applyNumberFormat="1" applyFont="1" applyBorder="1" applyAlignment="1">
      <alignment vertical="top" wrapText="1"/>
    </xf>
    <xf numFmtId="168" fontId="5" fillId="0" borderId="31" xfId="0" applyNumberFormat="1" applyFont="1" applyBorder="1" applyAlignment="1">
      <alignment horizontal="center" vertical="top"/>
    </xf>
    <xf numFmtId="168" fontId="5" fillId="0" borderId="35" xfId="0" applyNumberFormat="1" applyFont="1" applyBorder="1" applyAlignment="1">
      <alignment horizontal="center" vertical="top"/>
    </xf>
    <xf numFmtId="166" fontId="4" fillId="0" borderId="45" xfId="0" applyNumberFormat="1" applyFont="1" applyBorder="1" applyAlignment="1">
      <alignment vertical="top"/>
    </xf>
    <xf numFmtId="166" fontId="4" fillId="0" borderId="31" xfId="0" applyNumberFormat="1" applyFont="1" applyBorder="1" applyAlignment="1">
      <alignment vertical="top"/>
    </xf>
    <xf numFmtId="166" fontId="9" fillId="7" borderId="74" xfId="0" applyNumberFormat="1" applyFont="1" applyFill="1" applyBorder="1" applyAlignment="1">
      <alignment vertical="top"/>
    </xf>
    <xf numFmtId="166" fontId="5" fillId="5" borderId="61" xfId="0" applyNumberFormat="1" applyFont="1" applyFill="1" applyBorder="1" applyAlignment="1">
      <alignment vertical="top"/>
    </xf>
    <xf numFmtId="49" fontId="5" fillId="5" borderId="40" xfId="0" applyNumberFormat="1" applyFont="1" applyFill="1" applyBorder="1" applyAlignment="1">
      <alignment horizontal="center" vertical="top"/>
    </xf>
    <xf numFmtId="166" fontId="5" fillId="0" borderId="75" xfId="0" applyNumberFormat="1" applyFont="1" applyBorder="1" applyAlignment="1">
      <alignment vertical="top"/>
    </xf>
    <xf numFmtId="168" fontId="5" fillId="0" borderId="75" xfId="0" applyNumberFormat="1" applyFont="1" applyBorder="1" applyAlignment="1">
      <alignment horizontal="center" vertical="top"/>
    </xf>
    <xf numFmtId="166" fontId="4" fillId="0" borderId="58" xfId="0" applyNumberFormat="1" applyFont="1" applyBorder="1" applyAlignment="1">
      <alignment vertical="top"/>
    </xf>
    <xf numFmtId="166" fontId="5" fillId="0" borderId="63" xfId="0" applyNumberFormat="1" applyFont="1" applyBorder="1" applyAlignment="1">
      <alignment vertical="top"/>
    </xf>
    <xf numFmtId="166" fontId="4" fillId="0" borderId="76" xfId="0" applyNumberFormat="1" applyFont="1" applyBorder="1" applyAlignment="1">
      <alignment vertical="top" wrapText="1"/>
    </xf>
    <xf numFmtId="166" fontId="4" fillId="0" borderId="77" xfId="0" applyNumberFormat="1" applyFont="1" applyBorder="1" applyAlignment="1">
      <alignment vertical="top" wrapText="1"/>
    </xf>
    <xf numFmtId="166" fontId="4" fillId="0" borderId="45" xfId="0" applyNumberFormat="1" applyFont="1" applyBorder="1" applyAlignment="1">
      <alignment vertical="top" wrapText="1"/>
    </xf>
    <xf numFmtId="166" fontId="4" fillId="0" borderId="19" xfId="0" applyNumberFormat="1" applyFont="1" applyBorder="1" applyAlignment="1">
      <alignment vertical="top" wrapText="1"/>
    </xf>
    <xf numFmtId="166" fontId="4" fillId="0" borderId="47" xfId="0" applyNumberFormat="1" applyFont="1" applyBorder="1" applyAlignment="1">
      <alignment vertical="top" wrapText="1"/>
    </xf>
    <xf numFmtId="166" fontId="4" fillId="0" borderId="50" xfId="0" applyNumberFormat="1" applyFont="1" applyBorder="1" applyAlignment="1">
      <alignment vertical="top" wrapText="1"/>
    </xf>
    <xf numFmtId="166" fontId="4" fillId="0" borderId="46" xfId="0" applyNumberFormat="1" applyFont="1" applyBorder="1" applyAlignment="1">
      <alignment vertical="top" wrapText="1"/>
    </xf>
    <xf numFmtId="166" fontId="4" fillId="0" borderId="21" xfId="0" applyNumberFormat="1" applyFont="1" applyBorder="1" applyAlignment="1">
      <alignment vertical="top" wrapText="1"/>
    </xf>
    <xf numFmtId="166" fontId="4" fillId="0" borderId="23" xfId="0" applyNumberFormat="1" applyFont="1" applyBorder="1" applyAlignment="1">
      <alignment vertical="top" wrapText="1"/>
    </xf>
    <xf numFmtId="166" fontId="5" fillId="5" borderId="6" xfId="0" applyNumberFormat="1" applyFont="1" applyFill="1" applyBorder="1" applyAlignment="1">
      <alignment vertical="top"/>
    </xf>
    <xf numFmtId="166" fontId="9" fillId="6" borderId="43" xfId="0" applyNumberFormat="1" applyFont="1" applyFill="1" applyBorder="1" applyAlignment="1">
      <alignment horizontal="left" vertical="top" wrapText="1"/>
    </xf>
    <xf numFmtId="166" fontId="9" fillId="6" borderId="39" xfId="0" applyNumberFormat="1" applyFont="1" applyFill="1" applyBorder="1" applyAlignment="1">
      <alignment horizontal="left" vertical="top" wrapText="1"/>
    </xf>
    <xf numFmtId="167" fontId="5" fillId="8" borderId="11" xfId="0" applyNumberFormat="1" applyFont="1" applyFill="1" applyBorder="1" applyAlignment="1">
      <alignment vertical="top"/>
    </xf>
    <xf numFmtId="0" fontId="5" fillId="0" borderId="0" xfId="0" applyFont="1" applyAlignment="1">
      <alignment horizontal="center"/>
    </xf>
    <xf numFmtId="0" fontId="3" fillId="0" borderId="0" xfId="0" applyFont="1" applyAlignment="1">
      <alignment horizontal="center"/>
    </xf>
    <xf numFmtId="166" fontId="5" fillId="5" borderId="33" xfId="0" applyNumberFormat="1" applyFont="1" applyFill="1" applyBorder="1" applyAlignment="1">
      <alignment vertical="top"/>
    </xf>
    <xf numFmtId="166" fontId="5" fillId="5" borderId="32" xfId="0" applyNumberFormat="1" applyFont="1" applyFill="1" applyBorder="1" applyAlignment="1">
      <alignment vertical="top"/>
    </xf>
    <xf numFmtId="166" fontId="5" fillId="5" borderId="30" xfId="0" applyNumberFormat="1" applyFont="1" applyFill="1" applyBorder="1" applyAlignment="1">
      <alignment vertical="top"/>
    </xf>
    <xf numFmtId="0" fontId="5" fillId="5" borderId="30" xfId="0" applyFont="1" applyFill="1" applyBorder="1" applyAlignment="1">
      <alignment vertical="top"/>
    </xf>
    <xf numFmtId="49" fontId="5" fillId="0" borderId="31" xfId="0" quotePrefix="1" applyNumberFormat="1" applyFont="1" applyBorder="1" applyAlignment="1">
      <alignment horizontal="center" vertical="top"/>
    </xf>
    <xf numFmtId="166" fontId="4" fillId="5" borderId="29" xfId="0" applyNumberFormat="1" applyFont="1" applyFill="1" applyBorder="1" applyAlignment="1">
      <alignment horizontal="center" vertical="top"/>
    </xf>
    <xf numFmtId="166" fontId="4" fillId="5" borderId="22" xfId="0" applyNumberFormat="1" applyFont="1" applyFill="1" applyBorder="1" applyAlignment="1">
      <alignment vertical="top"/>
    </xf>
    <xf numFmtId="166" fontId="4" fillId="5" borderId="29" xfId="0" applyNumberFormat="1" applyFont="1" applyFill="1" applyBorder="1" applyAlignment="1">
      <alignment vertical="top"/>
    </xf>
    <xf numFmtId="166" fontId="4" fillId="5" borderId="26" xfId="0" applyNumberFormat="1" applyFont="1" applyFill="1" applyBorder="1" applyAlignment="1">
      <alignment vertical="top"/>
    </xf>
    <xf numFmtId="166" fontId="5" fillId="5" borderId="29" xfId="0" applyNumberFormat="1" applyFont="1" applyFill="1" applyBorder="1" applyAlignment="1">
      <alignment vertical="top"/>
    </xf>
    <xf numFmtId="0" fontId="4" fillId="5" borderId="26" xfId="0" applyFont="1" applyFill="1" applyBorder="1" applyAlignment="1">
      <alignment vertical="top"/>
    </xf>
    <xf numFmtId="166" fontId="4" fillId="0" borderId="82" xfId="0" applyNumberFormat="1" applyFont="1" applyBorder="1" applyAlignment="1">
      <alignment horizontal="center" vertical="top"/>
    </xf>
    <xf numFmtId="166" fontId="4" fillId="0" borderId="27" xfId="0" applyNumberFormat="1" applyFont="1" applyBorder="1" applyAlignment="1">
      <alignment vertical="top"/>
    </xf>
    <xf numFmtId="166" fontId="4" fillId="0" borderId="41" xfId="0" applyNumberFormat="1" applyFont="1" applyBorder="1" applyAlignment="1">
      <alignment vertical="top"/>
    </xf>
    <xf numFmtId="166" fontId="13" fillId="0" borderId="83" xfId="0" applyNumberFormat="1" applyFont="1" applyBorder="1" applyAlignment="1">
      <alignment vertical="top"/>
    </xf>
    <xf numFmtId="0" fontId="4" fillId="0" borderId="41" xfId="0" applyFont="1" applyBorder="1" applyAlignment="1">
      <alignment vertical="top"/>
    </xf>
    <xf numFmtId="166" fontId="4" fillId="0" borderId="44" xfId="0" applyNumberFormat="1" applyFont="1" applyBorder="1" applyAlignment="1">
      <alignment horizontal="center" vertical="top"/>
    </xf>
    <xf numFmtId="166" fontId="13" fillId="0" borderId="49" xfId="0" applyNumberFormat="1" applyFont="1" applyBorder="1" applyAlignment="1">
      <alignment vertical="top"/>
    </xf>
    <xf numFmtId="166" fontId="4" fillId="0" borderId="52" xfId="0" applyNumberFormat="1" applyFont="1" applyBorder="1" applyAlignment="1">
      <alignment horizontal="center" vertical="top"/>
    </xf>
    <xf numFmtId="166" fontId="13" fillId="0" borderId="62" xfId="0" applyNumberFormat="1" applyFont="1" applyBorder="1" applyAlignment="1">
      <alignment vertical="top"/>
    </xf>
    <xf numFmtId="166" fontId="5" fillId="7" borderId="84" xfId="0" applyNumberFormat="1" applyFont="1" applyFill="1" applyBorder="1" applyAlignment="1">
      <alignment horizontal="center" vertical="top"/>
    </xf>
    <xf numFmtId="166" fontId="4" fillId="7" borderId="59" xfId="0" applyNumberFormat="1" applyFont="1" applyFill="1" applyBorder="1" applyAlignment="1">
      <alignment vertical="top" wrapText="1"/>
    </xf>
    <xf numFmtId="166" fontId="4" fillId="7" borderId="18" xfId="0" applyNumberFormat="1" applyFont="1" applyFill="1" applyBorder="1" applyAlignment="1">
      <alignment vertical="top"/>
    </xf>
    <xf numFmtId="166" fontId="5" fillId="7" borderId="85" xfId="0" applyNumberFormat="1" applyFont="1" applyFill="1" applyBorder="1" applyAlignment="1">
      <alignment vertical="top"/>
    </xf>
    <xf numFmtId="0" fontId="4" fillId="7" borderId="85" xfId="0" applyFont="1" applyFill="1" applyBorder="1" applyAlignment="1">
      <alignment vertical="top"/>
    </xf>
    <xf numFmtId="166" fontId="4" fillId="5" borderId="33" xfId="0" applyNumberFormat="1" applyFont="1" applyFill="1" applyBorder="1" applyAlignment="1">
      <alignment horizontal="center" vertical="top"/>
    </xf>
    <xf numFmtId="166" fontId="4" fillId="0" borderId="86" xfId="0" applyNumberFormat="1" applyFont="1" applyBorder="1" applyAlignment="1">
      <alignment horizontal="center" vertical="top"/>
    </xf>
    <xf numFmtId="166" fontId="4" fillId="0" borderId="16" xfId="0" applyNumberFormat="1" applyFont="1" applyBorder="1" applyAlignment="1">
      <alignment vertical="top"/>
    </xf>
    <xf numFmtId="166" fontId="4" fillId="0" borderId="87" xfId="0" applyNumberFormat="1" applyFont="1" applyBorder="1" applyAlignment="1">
      <alignment vertical="top"/>
    </xf>
    <xf numFmtId="166" fontId="4" fillId="0" borderId="88" xfId="0" applyNumberFormat="1" applyFont="1" applyBorder="1" applyAlignment="1">
      <alignment vertical="top"/>
    </xf>
    <xf numFmtId="166" fontId="13" fillId="0" borderId="89" xfId="0" applyNumberFormat="1" applyFont="1" applyBorder="1" applyAlignment="1">
      <alignment vertical="top"/>
    </xf>
    <xf numFmtId="0" fontId="4" fillId="0" borderId="90" xfId="0" applyFont="1" applyBorder="1" applyAlignment="1">
      <alignment vertical="top"/>
    </xf>
    <xf numFmtId="166" fontId="4" fillId="0" borderId="21" xfId="0" applyNumberFormat="1" applyFont="1" applyBorder="1" applyAlignment="1">
      <alignment vertical="top"/>
    </xf>
    <xf numFmtId="166" fontId="13" fillId="0" borderId="91" xfId="0" applyNumberFormat="1" applyFont="1" applyBorder="1" applyAlignment="1">
      <alignment vertical="top"/>
    </xf>
    <xf numFmtId="0" fontId="4" fillId="0" borderId="63" xfId="0" applyFont="1" applyBorder="1" applyAlignment="1">
      <alignment vertical="top"/>
    </xf>
    <xf numFmtId="166" fontId="5" fillId="8" borderId="22" xfId="0" applyNumberFormat="1" applyFont="1" applyFill="1" applyBorder="1" applyAlignment="1">
      <alignment horizontal="center" vertical="top"/>
    </xf>
    <xf numFmtId="166" fontId="5" fillId="8" borderId="4" xfId="0" applyNumberFormat="1" applyFont="1" applyFill="1" applyBorder="1" applyAlignment="1">
      <alignment horizontal="center" vertical="top"/>
    </xf>
    <xf numFmtId="166" fontId="5" fillId="8" borderId="72" xfId="0" applyNumberFormat="1" applyFont="1" applyFill="1" applyBorder="1" applyAlignment="1">
      <alignment horizontal="center" vertical="top"/>
    </xf>
    <xf numFmtId="166" fontId="5" fillId="8" borderId="4" xfId="0" applyNumberFormat="1" applyFont="1" applyFill="1" applyBorder="1" applyAlignment="1">
      <alignment vertical="top"/>
    </xf>
    <xf numFmtId="166" fontId="5" fillId="8" borderId="72" xfId="0" applyNumberFormat="1" applyFont="1" applyFill="1" applyBorder="1" applyAlignment="1">
      <alignment vertical="top"/>
    </xf>
    <xf numFmtId="166" fontId="5" fillId="8" borderId="26" xfId="0" applyNumberFormat="1" applyFont="1" applyFill="1" applyBorder="1" applyAlignment="1">
      <alignment vertical="top"/>
    </xf>
    <xf numFmtId="167" fontId="5" fillId="8" borderId="4" xfId="0" applyNumberFormat="1" applyFont="1" applyFill="1" applyBorder="1" applyAlignment="1">
      <alignment vertical="top"/>
    </xf>
    <xf numFmtId="166" fontId="5" fillId="5" borderId="29" xfId="0" applyNumberFormat="1" applyFont="1" applyFill="1" applyBorder="1" applyAlignment="1">
      <alignment horizontal="center" vertical="top"/>
    </xf>
    <xf numFmtId="166" fontId="5" fillId="5" borderId="22" xfId="0" applyNumberFormat="1" applyFont="1" applyFill="1" applyBorder="1" applyAlignment="1">
      <alignment vertical="top"/>
    </xf>
    <xf numFmtId="166" fontId="5" fillId="5" borderId="26" xfId="0" applyNumberFormat="1" applyFont="1" applyFill="1" applyBorder="1" applyAlignment="1">
      <alignment vertical="top"/>
    </xf>
    <xf numFmtId="166" fontId="13" fillId="5" borderId="29" xfId="0" applyNumberFormat="1" applyFont="1" applyFill="1" applyBorder="1" applyAlignment="1">
      <alignment vertical="top"/>
    </xf>
    <xf numFmtId="0" fontId="5" fillId="5" borderId="26" xfId="0" applyFont="1" applyFill="1" applyBorder="1" applyAlignment="1">
      <alignment vertical="top"/>
    </xf>
    <xf numFmtId="166" fontId="4" fillId="0" borderId="27" xfId="0" applyNumberFormat="1" applyFont="1" applyBorder="1" applyAlignment="1">
      <alignment horizontal="center" vertical="top"/>
    </xf>
    <xf numFmtId="166" fontId="4" fillId="0" borderId="28" xfId="0" applyNumberFormat="1" applyFont="1" applyBorder="1" applyAlignment="1">
      <alignment horizontal="center" vertical="top"/>
    </xf>
    <xf numFmtId="166" fontId="4" fillId="0" borderId="41" xfId="0" applyNumberFormat="1" applyFont="1" applyBorder="1" applyAlignment="1">
      <alignment horizontal="center" vertical="top"/>
    </xf>
    <xf numFmtId="166" fontId="13" fillId="0" borderId="92" xfId="0" applyNumberFormat="1" applyFont="1" applyBorder="1" applyAlignment="1">
      <alignment vertical="top"/>
    </xf>
    <xf numFmtId="0" fontId="4" fillId="0" borderId="93" xfId="0" applyFont="1" applyBorder="1" applyAlignment="1">
      <alignment vertical="top"/>
    </xf>
    <xf numFmtId="166" fontId="13" fillId="0" borderId="75" xfId="0" applyNumberFormat="1" applyFont="1" applyBorder="1" applyAlignment="1">
      <alignment vertical="top"/>
    </xf>
    <xf numFmtId="0" fontId="4" fillId="0" borderId="94" xfId="0" applyFont="1" applyBorder="1" applyAlignment="1">
      <alignment vertical="top"/>
    </xf>
    <xf numFmtId="166" fontId="13" fillId="0" borderId="95" xfId="0" applyNumberFormat="1" applyFont="1" applyBorder="1" applyAlignment="1">
      <alignment vertical="top"/>
    </xf>
    <xf numFmtId="0" fontId="4" fillId="0" borderId="36" xfId="0" applyFont="1" applyBorder="1" applyAlignment="1">
      <alignment vertical="top"/>
    </xf>
    <xf numFmtId="166" fontId="5" fillId="8" borderId="18" xfId="0" applyNumberFormat="1" applyFont="1" applyFill="1" applyBorder="1" applyAlignment="1">
      <alignment horizontal="center" vertical="top"/>
    </xf>
    <xf numFmtId="166" fontId="5" fillId="8" borderId="11" xfId="0" applyNumberFormat="1" applyFont="1" applyFill="1" applyBorder="1" applyAlignment="1">
      <alignment horizontal="center" vertical="top"/>
    </xf>
    <xf numFmtId="166" fontId="5" fillId="8" borderId="85" xfId="0" applyNumberFormat="1" applyFont="1" applyFill="1" applyBorder="1" applyAlignment="1">
      <alignment horizontal="center" vertical="top"/>
    </xf>
    <xf numFmtId="166" fontId="5" fillId="8" borderId="11" xfId="0" applyNumberFormat="1" applyFont="1" applyFill="1" applyBorder="1" applyAlignment="1">
      <alignment vertical="top"/>
    </xf>
    <xf numFmtId="166" fontId="5" fillId="8" borderId="85" xfId="0" applyNumberFormat="1" applyFont="1" applyFill="1" applyBorder="1" applyAlignment="1">
      <alignment vertical="top"/>
    </xf>
    <xf numFmtId="166" fontId="5" fillId="8" borderId="96" xfId="0" applyNumberFormat="1" applyFont="1" applyFill="1" applyBorder="1" applyAlignment="1">
      <alignment vertical="top"/>
    </xf>
    <xf numFmtId="166" fontId="13" fillId="0" borderId="51" xfId="0" applyNumberFormat="1" applyFont="1" applyBorder="1" applyAlignment="1">
      <alignment vertical="top"/>
    </xf>
    <xf numFmtId="166" fontId="13" fillId="6" borderId="92" xfId="0" applyNumberFormat="1" applyFont="1" applyFill="1" applyBorder="1" applyAlignment="1">
      <alignment vertical="top"/>
    </xf>
    <xf numFmtId="0" fontId="5" fillId="6" borderId="97" xfId="0" applyFont="1" applyFill="1" applyBorder="1" applyAlignment="1">
      <alignment vertical="top"/>
    </xf>
    <xf numFmtId="0" fontId="4" fillId="0" borderId="91" xfId="0" applyFont="1" applyBorder="1" applyAlignment="1">
      <alignment vertical="top"/>
    </xf>
    <xf numFmtId="166" fontId="5" fillId="8" borderId="32" xfId="0" applyNumberFormat="1" applyFont="1" applyFill="1" applyBorder="1" applyAlignment="1">
      <alignment horizontal="center" vertical="top"/>
    </xf>
    <xf numFmtId="166" fontId="5" fillId="8" borderId="6" xfId="0" applyNumberFormat="1" applyFont="1" applyFill="1" applyBorder="1" applyAlignment="1">
      <alignment horizontal="center" vertical="top"/>
    </xf>
    <xf numFmtId="167" fontId="5" fillId="8" borderId="6" xfId="0" applyNumberFormat="1" applyFont="1" applyFill="1" applyBorder="1" applyAlignment="1">
      <alignment vertical="top"/>
    </xf>
    <xf numFmtId="166" fontId="1" fillId="3" borderId="38" xfId="0" applyNumberFormat="1" applyFont="1" applyFill="1" applyBorder="1" applyAlignment="1">
      <alignment vertical="top" wrapText="1"/>
    </xf>
    <xf numFmtId="166" fontId="1" fillId="3" borderId="98" xfId="0" applyNumberFormat="1" applyFont="1" applyFill="1" applyBorder="1" applyAlignment="1">
      <alignment vertical="top"/>
    </xf>
    <xf numFmtId="166" fontId="1" fillId="3" borderId="74" xfId="0" applyNumberFormat="1" applyFont="1" applyFill="1" applyBorder="1" applyAlignment="1">
      <alignment vertical="top"/>
    </xf>
    <xf numFmtId="166" fontId="1" fillId="3" borderId="17" xfId="0" applyNumberFormat="1" applyFont="1" applyFill="1" applyBorder="1" applyAlignment="1">
      <alignment vertical="top"/>
    </xf>
    <xf numFmtId="0" fontId="1" fillId="3" borderId="17" xfId="0" applyFont="1" applyFill="1" applyBorder="1" applyAlignment="1">
      <alignment vertical="top"/>
    </xf>
    <xf numFmtId="166" fontId="4" fillId="0" borderId="0" xfId="0" applyNumberFormat="1" applyFont="1"/>
    <xf numFmtId="166" fontId="13" fillId="0" borderId="0" xfId="0" applyNumberFormat="1" applyFont="1"/>
    <xf numFmtId="166" fontId="5" fillId="3" borderId="6" xfId="0" applyNumberFormat="1" applyFont="1" applyFill="1" applyBorder="1"/>
    <xf numFmtId="166" fontId="5" fillId="3" borderId="7" xfId="0" applyNumberFormat="1" applyFont="1" applyFill="1" applyBorder="1"/>
    <xf numFmtId="167" fontId="5" fillId="3" borderId="6" xfId="0" applyNumberFormat="1" applyFont="1" applyFill="1" applyBorder="1"/>
    <xf numFmtId="0" fontId="4" fillId="0" borderId="0" xfId="0" applyFont="1" applyAlignment="1">
      <alignment wrapText="1"/>
    </xf>
    <xf numFmtId="169" fontId="4" fillId="0" borderId="0" xfId="0" applyNumberFormat="1" applyFont="1"/>
    <xf numFmtId="170" fontId="13" fillId="0" borderId="0" xfId="0" applyNumberFormat="1" applyFont="1"/>
    <xf numFmtId="0" fontId="6" fillId="0" borderId="0" xfId="0" applyFont="1" applyAlignment="1">
      <alignment wrapText="1"/>
    </xf>
    <xf numFmtId="0" fontId="0" fillId="0" borderId="0" xfId="0" applyFont="1" applyAlignment="1"/>
    <xf numFmtId="0" fontId="0" fillId="0" borderId="0" xfId="0" applyFont="1" applyAlignment="1"/>
    <xf numFmtId="166" fontId="5" fillId="0" borderId="56" xfId="0" applyNumberFormat="1" applyFont="1" applyBorder="1" applyAlignment="1">
      <alignment vertical="top"/>
    </xf>
    <xf numFmtId="49" fontId="5" fillId="0" borderId="57" xfId="0" applyNumberFormat="1" applyFont="1" applyBorder="1" applyAlignment="1">
      <alignment horizontal="center" vertical="top"/>
    </xf>
    <xf numFmtId="166" fontId="4" fillId="0" borderId="78" xfId="0" applyNumberFormat="1" applyFont="1" applyBorder="1" applyAlignment="1">
      <alignment horizontal="center" vertical="top"/>
    </xf>
    <xf numFmtId="166" fontId="4" fillId="0" borderId="56" xfId="0" applyNumberFormat="1" applyFont="1" applyBorder="1" applyAlignment="1">
      <alignment horizontal="center" vertical="top"/>
    </xf>
    <xf numFmtId="166" fontId="4" fillId="0" borderId="70" xfId="0" applyNumberFormat="1" applyFont="1" applyBorder="1" applyAlignment="1">
      <alignment horizontal="center" vertical="top"/>
    </xf>
    <xf numFmtId="166" fontId="4" fillId="0" borderId="96" xfId="0" applyNumberFormat="1" applyFont="1" applyBorder="1" applyAlignment="1">
      <alignment vertical="top"/>
    </xf>
    <xf numFmtId="166" fontId="4" fillId="0" borderId="56" xfId="0" applyNumberFormat="1" applyFont="1" applyBorder="1" applyAlignment="1">
      <alignment vertical="top"/>
    </xf>
    <xf numFmtId="166" fontId="4" fillId="0" borderId="70" xfId="0" applyNumberFormat="1" applyFont="1" applyBorder="1" applyAlignment="1">
      <alignment vertical="top"/>
    </xf>
    <xf numFmtId="166" fontId="15" fillId="0" borderId="70" xfId="0" applyNumberFormat="1" applyFont="1" applyBorder="1" applyAlignment="1">
      <alignment vertical="top"/>
    </xf>
    <xf numFmtId="0" fontId="4" fillId="0" borderId="96" xfId="0" applyFont="1" applyBorder="1" applyAlignment="1">
      <alignment vertical="top"/>
    </xf>
    <xf numFmtId="0" fontId="7" fillId="0" borderId="96" xfId="0" applyFont="1" applyBorder="1"/>
    <xf numFmtId="166" fontId="5" fillId="0" borderId="99" xfId="0" applyNumberFormat="1" applyFont="1" applyBorder="1" applyAlignment="1">
      <alignment vertical="top"/>
    </xf>
    <xf numFmtId="49" fontId="5" fillId="0" borderId="99" xfId="0" applyNumberFormat="1" applyFont="1" applyBorder="1" applyAlignment="1">
      <alignment horizontal="center" vertical="top"/>
    </xf>
    <xf numFmtId="166" fontId="4" fillId="0" borderId="99" xfId="0" applyNumberFormat="1" applyFont="1" applyBorder="1" applyAlignment="1">
      <alignment horizontal="center" vertical="top"/>
    </xf>
    <xf numFmtId="166" fontId="4" fillId="0" borderId="99" xfId="0" applyNumberFormat="1" applyFont="1" applyBorder="1" applyAlignment="1">
      <alignment vertical="top"/>
    </xf>
    <xf numFmtId="166" fontId="15" fillId="0" borderId="99" xfId="0" applyNumberFormat="1" applyFont="1" applyBorder="1" applyAlignment="1">
      <alignment vertical="top"/>
    </xf>
    <xf numFmtId="0" fontId="4" fillId="0" borderId="99" xfId="0" applyFont="1" applyBorder="1" applyAlignment="1">
      <alignment vertical="top"/>
    </xf>
    <xf numFmtId="166" fontId="4" fillId="0" borderId="44" xfId="0" applyNumberFormat="1" applyFont="1" applyFill="1" applyBorder="1" applyAlignment="1">
      <alignment vertical="top" wrapText="1"/>
    </xf>
    <xf numFmtId="164" fontId="19" fillId="0" borderId="100" xfId="1" applyFont="1" applyFill="1" applyBorder="1" applyAlignment="1">
      <alignment horizontal="left" vertical="top" wrapText="1"/>
    </xf>
    <xf numFmtId="164" fontId="19" fillId="0" borderId="101" xfId="1" applyFont="1" applyFill="1" applyBorder="1" applyAlignment="1">
      <alignment horizontal="left" vertical="top" wrapText="1"/>
    </xf>
    <xf numFmtId="164" fontId="19" fillId="0" borderId="99" xfId="1" applyFont="1" applyFill="1" applyBorder="1" applyAlignment="1">
      <alignment horizontal="left" vertical="top" wrapText="1"/>
    </xf>
    <xf numFmtId="0" fontId="20" fillId="0" borderId="99" xfId="0" applyFont="1" applyBorder="1" applyAlignment="1">
      <alignment wrapText="1"/>
    </xf>
    <xf numFmtId="0" fontId="20" fillId="0" borderId="80" xfId="0" applyFont="1" applyBorder="1"/>
    <xf numFmtId="0" fontId="22" fillId="0" borderId="100" xfId="0" applyFont="1" applyBorder="1" applyAlignment="1">
      <alignment wrapText="1"/>
    </xf>
    <xf numFmtId="0" fontId="22" fillId="0" borderId="100" xfId="2" applyFont="1" applyBorder="1" applyAlignment="1">
      <alignment wrapText="1"/>
    </xf>
    <xf numFmtId="164" fontId="22" fillId="0" borderId="100" xfId="1" applyFont="1" applyFill="1" applyBorder="1" applyAlignment="1">
      <alignment horizontal="left" vertical="top" wrapText="1"/>
    </xf>
    <xf numFmtId="0" fontId="23" fillId="0" borderId="80" xfId="0" applyFont="1" applyBorder="1"/>
    <xf numFmtId="164" fontId="22" fillId="0" borderId="100" xfId="1" applyFont="1" applyFill="1" applyBorder="1" applyAlignment="1">
      <alignment vertical="top" wrapText="1"/>
    </xf>
    <xf numFmtId="0" fontId="23" fillId="0" borderId="102" xfId="0" applyFont="1" applyBorder="1" applyAlignment="1">
      <alignment wrapText="1"/>
    </xf>
    <xf numFmtId="0" fontId="23" fillId="0" borderId="103" xfId="0" applyFont="1" applyBorder="1"/>
    <xf numFmtId="0" fontId="23" fillId="0" borderId="100" xfId="0" applyFont="1" applyBorder="1" applyAlignment="1">
      <alignment wrapText="1"/>
    </xf>
    <xf numFmtId="166" fontId="5" fillId="0" borderId="74" xfId="0" applyNumberFormat="1" applyFont="1" applyBorder="1" applyAlignment="1">
      <alignment vertical="top"/>
    </xf>
    <xf numFmtId="49" fontId="5" fillId="0" borderId="84" xfId="0" applyNumberFormat="1" applyFont="1" applyBorder="1" applyAlignment="1">
      <alignment horizontal="center" vertical="top"/>
    </xf>
    <xf numFmtId="166" fontId="4" fillId="0" borderId="57" xfId="0" applyNumberFormat="1" applyFont="1" applyBorder="1" applyAlignment="1">
      <alignment horizontal="center" vertical="top"/>
    </xf>
    <xf numFmtId="166" fontId="4" fillId="0" borderId="85" xfId="0" applyNumberFormat="1" applyFont="1" applyBorder="1" applyAlignment="1">
      <alignment horizontal="center" vertical="top"/>
    </xf>
    <xf numFmtId="166" fontId="4" fillId="0" borderId="85" xfId="0" applyNumberFormat="1" applyFont="1" applyBorder="1" applyAlignment="1">
      <alignment vertical="top"/>
    </xf>
    <xf numFmtId="0" fontId="4" fillId="0" borderId="85" xfId="0" applyFont="1" applyBorder="1" applyAlignment="1">
      <alignment vertical="top"/>
    </xf>
    <xf numFmtId="0" fontId="22" fillId="0" borderId="100" xfId="3" applyFont="1" applyBorder="1" applyAlignment="1">
      <alignment wrapText="1"/>
    </xf>
    <xf numFmtId="0" fontId="22" fillId="0" borderId="100" xfId="3" applyFont="1" applyBorder="1"/>
    <xf numFmtId="164" fontId="22" fillId="0" borderId="103" xfId="1" applyFont="1" applyFill="1" applyBorder="1" applyAlignment="1">
      <alignment vertical="top" wrapText="1"/>
    </xf>
    <xf numFmtId="164" fontId="22" fillId="9" borderId="99" xfId="1" applyFont="1" applyFill="1" applyBorder="1" applyAlignment="1">
      <alignment horizontal="left" vertical="top" wrapText="1"/>
    </xf>
    <xf numFmtId="0" fontId="0" fillId="0" borderId="0" xfId="0" applyFont="1" applyAlignment="1"/>
    <xf numFmtId="0" fontId="5" fillId="2" borderId="1" xfId="0" applyFont="1" applyFill="1" applyBorder="1" applyAlignment="1">
      <alignment horizontal="center" vertical="center" wrapText="1"/>
    </xf>
    <xf numFmtId="0" fontId="7" fillId="0" borderId="5" xfId="0" applyFont="1" applyBorder="1"/>
    <xf numFmtId="0" fontId="7" fillId="0" borderId="20" xfId="0" applyFont="1" applyBorder="1"/>
    <xf numFmtId="0" fontId="5" fillId="2" borderId="2" xfId="0" applyFont="1" applyFill="1" applyBorder="1" applyAlignment="1">
      <alignment horizontal="center" vertical="center"/>
    </xf>
    <xf numFmtId="0" fontId="7" fillId="0" borderId="9" xfId="0" applyFont="1" applyBorder="1"/>
    <xf numFmtId="0" fontId="7" fillId="0" borderId="24" xfId="0" applyFont="1" applyBorder="1"/>
    <xf numFmtId="0" fontId="2" fillId="0" borderId="0" xfId="0" applyFont="1" applyAlignment="1">
      <alignment horizontal="center"/>
    </xf>
    <xf numFmtId="3" fontId="5" fillId="2" borderId="3" xfId="0" applyNumberFormat="1" applyFont="1" applyFill="1" applyBorder="1" applyAlignment="1">
      <alignment horizontal="center" vertical="center" wrapText="1"/>
    </xf>
    <xf numFmtId="0" fontId="7" fillId="0" borderId="10" xfId="0" applyFont="1" applyBorder="1"/>
    <xf numFmtId="0" fontId="7" fillId="0" borderId="25" xfId="0" applyFont="1" applyBorder="1"/>
    <xf numFmtId="0" fontId="4" fillId="0" borderId="63" xfId="0" applyFont="1" applyBorder="1" applyAlignment="1">
      <alignment horizontal="left" vertical="top" wrapText="1"/>
    </xf>
    <xf numFmtId="0" fontId="7" fillId="0" borderId="15" xfId="0" applyFont="1" applyBorder="1"/>
    <xf numFmtId="0" fontId="4" fillId="0" borderId="1" xfId="0" applyFont="1" applyBorder="1" applyAlignment="1">
      <alignment horizontal="left" vertical="center" wrapText="1"/>
    </xf>
    <xf numFmtId="0" fontId="7" fillId="0" borderId="96" xfId="0" applyFont="1" applyBorder="1"/>
    <xf numFmtId="165" fontId="5" fillId="2" borderId="2" xfId="0" applyNumberFormat="1" applyFont="1" applyFill="1" applyBorder="1" applyAlignment="1">
      <alignment horizontal="center" vertical="center" wrapText="1"/>
    </xf>
    <xf numFmtId="0" fontId="4" fillId="0" borderId="63" xfId="0" applyFont="1" applyBorder="1" applyAlignment="1">
      <alignment horizontal="left" vertical="center" wrapText="1"/>
    </xf>
    <xf numFmtId="0" fontId="5" fillId="2" borderId="12" xfId="0" applyFont="1" applyFill="1" applyBorder="1" applyAlignment="1">
      <alignment horizontal="center" vertical="center"/>
    </xf>
    <xf numFmtId="0" fontId="7" fillId="0" borderId="13" xfId="0" applyFont="1" applyBorder="1"/>
    <xf numFmtId="0" fontId="7" fillId="0" borderId="14" xfId="0" applyFont="1" applyBorder="1"/>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1" xfId="0" applyFont="1" applyBorder="1" applyAlignment="1">
      <alignment horizontal="left" vertical="top" wrapText="1"/>
    </xf>
    <xf numFmtId="166" fontId="5" fillId="8" borderId="78" xfId="0" applyNumberFormat="1" applyFont="1" applyFill="1" applyBorder="1" applyAlignment="1">
      <alignment horizontal="left" vertical="top"/>
    </xf>
    <xf numFmtId="0" fontId="7" fillId="0" borderId="79" xfId="0" applyFont="1" applyBorder="1"/>
    <xf numFmtId="0" fontId="7" fillId="0" borderId="80" xfId="0" applyFont="1" applyBorder="1"/>
    <xf numFmtId="166" fontId="1" fillId="3" borderId="12" xfId="0" applyNumberFormat="1" applyFont="1" applyFill="1" applyBorder="1" applyAlignment="1">
      <alignment horizontal="left"/>
    </xf>
    <xf numFmtId="166" fontId="4" fillId="0" borderId="0" xfId="0" applyNumberFormat="1" applyFont="1" applyAlignment="1">
      <alignment horizontal="center"/>
    </xf>
    <xf numFmtId="166" fontId="5" fillId="8" borderId="12" xfId="0" applyNumberFormat="1" applyFont="1" applyFill="1" applyBorder="1" applyAlignment="1">
      <alignment horizontal="left" vertical="top"/>
    </xf>
    <xf numFmtId="0" fontId="7" fillId="0" borderId="81" xfId="0" applyFont="1" applyBorder="1"/>
    <xf numFmtId="166" fontId="9" fillId="8" borderId="12" xfId="0" applyNumberFormat="1" applyFont="1" applyFill="1" applyBorder="1" applyAlignment="1">
      <alignment horizontal="left" vertical="top" wrapText="1"/>
    </xf>
  </cellXfs>
  <cellStyles count="4">
    <cellStyle name="Normal 2" xfId="3"/>
    <cellStyle name="Гиперссылка" xfId="2" builtinId="8"/>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zhitomirskaya-obl.prom.ua/p545304126-klej-universalnyj-drakon;al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058"/>
  <sheetViews>
    <sheetView tabSelected="1" zoomScale="78" zoomScaleNormal="78" workbookViewId="0">
      <pane xSplit="3" ySplit="8" topLeftCell="D36" activePane="bottomRight" state="frozen"/>
      <selection pane="topRight" activeCell="D1" sqref="D1"/>
      <selection pane="bottomLeft" activeCell="A9" sqref="A9"/>
      <selection pane="bottomRight" activeCell="Q223" sqref="Q223"/>
    </sheetView>
  </sheetViews>
  <sheetFormatPr defaultColWidth="12.625" defaultRowHeight="15" customHeight="1" outlineLevelCol="1" x14ac:dyDescent="0.2"/>
  <cols>
    <col min="1" max="1" width="8.75" customWidth="1"/>
    <col min="2" max="2" width="5.125" customWidth="1"/>
    <col min="3" max="3" width="27.5" customWidth="1"/>
    <col min="4" max="4" width="9.125" customWidth="1"/>
    <col min="5" max="5" width="9.375" customWidth="1"/>
    <col min="6" max="6" width="11.25" customWidth="1"/>
    <col min="7" max="7" width="14.375" customWidth="1"/>
    <col min="8" max="8" width="8.25" customWidth="1" outlineLevel="1"/>
    <col min="9" max="9" width="9.75" customWidth="1" outlineLevel="1"/>
    <col min="10" max="10" width="14.375" customWidth="1" outlineLevel="1"/>
    <col min="11" max="11" width="8.25" customWidth="1" outlineLevel="1"/>
    <col min="12" max="12" width="9.75" customWidth="1" outlineLevel="1"/>
    <col min="13" max="13" width="14.375" customWidth="1" outlineLevel="1"/>
    <col min="14" max="14" width="8.25" customWidth="1" outlineLevel="1"/>
    <col min="15" max="15" width="9.75" customWidth="1" outlineLevel="1"/>
    <col min="16" max="16" width="14.375" customWidth="1" outlineLevel="1"/>
    <col min="17" max="17" width="14.375" customWidth="1"/>
    <col min="18" max="18" width="15.125" customWidth="1"/>
    <col min="19" max="19" width="77.5" customWidth="1"/>
    <col min="20" max="26" width="6.75" customWidth="1"/>
  </cols>
  <sheetData>
    <row r="1" spans="1:26" ht="15.75" x14ac:dyDescent="0.25">
      <c r="A1" s="304" t="s">
        <v>0</v>
      </c>
      <c r="B1" s="297"/>
      <c r="C1" s="297"/>
      <c r="D1" s="297"/>
      <c r="E1" s="297"/>
      <c r="F1" s="1"/>
      <c r="G1" s="1"/>
      <c r="H1" s="1"/>
      <c r="I1" s="1"/>
      <c r="J1" s="1"/>
      <c r="K1" s="1"/>
      <c r="L1" s="1"/>
      <c r="M1" s="1"/>
      <c r="N1" s="1"/>
      <c r="O1" s="1"/>
      <c r="P1" s="1"/>
      <c r="Q1" s="2"/>
      <c r="R1" s="1"/>
      <c r="S1" s="1"/>
    </row>
    <row r="2" spans="1:26" ht="14.25" x14ac:dyDescent="0.2">
      <c r="A2" s="4" t="s">
        <v>1</v>
      </c>
      <c r="B2" s="3"/>
      <c r="C2" s="7"/>
      <c r="D2" s="8"/>
      <c r="E2" s="8"/>
      <c r="F2" s="8"/>
      <c r="G2" s="8"/>
      <c r="H2" s="8"/>
      <c r="I2" s="8"/>
      <c r="J2" s="8"/>
      <c r="K2" s="8"/>
      <c r="L2" s="8"/>
      <c r="M2" s="8"/>
      <c r="N2" s="8"/>
      <c r="O2" s="8"/>
      <c r="P2" s="8"/>
      <c r="Q2" s="10"/>
      <c r="R2" s="6"/>
      <c r="S2" s="6"/>
    </row>
    <row r="3" spans="1:26" ht="15.75" customHeight="1" x14ac:dyDescent="0.2">
      <c r="A3" s="2" t="s">
        <v>4</v>
      </c>
      <c r="B3" s="3"/>
      <c r="C3" s="7"/>
      <c r="D3" s="8"/>
      <c r="E3" s="8"/>
      <c r="F3" s="8"/>
      <c r="G3" s="8"/>
      <c r="H3" s="11"/>
      <c r="I3" s="11"/>
      <c r="J3" s="11"/>
      <c r="K3" s="11"/>
      <c r="L3" s="11"/>
      <c r="M3" s="11"/>
      <c r="N3" s="11"/>
      <c r="O3" s="11"/>
      <c r="P3" s="11"/>
      <c r="Q3" s="12"/>
      <c r="R3" s="6"/>
      <c r="S3" s="6"/>
    </row>
    <row r="4" spans="1:26" ht="14.25" x14ac:dyDescent="0.2">
      <c r="A4" s="2"/>
      <c r="B4" s="3"/>
      <c r="C4" s="7"/>
      <c r="D4" s="8"/>
      <c r="E4" s="8"/>
      <c r="F4" s="8"/>
      <c r="G4" s="8"/>
      <c r="H4" s="11"/>
      <c r="I4" s="11"/>
      <c r="J4" s="11"/>
      <c r="K4" s="11"/>
      <c r="L4" s="11"/>
      <c r="M4" s="11"/>
      <c r="N4" s="11"/>
      <c r="O4" s="11"/>
      <c r="P4" s="11"/>
      <c r="Q4" s="12"/>
      <c r="R4" s="6"/>
      <c r="S4" s="6"/>
    </row>
    <row r="5" spans="1:26" ht="26.25" customHeight="1" x14ac:dyDescent="0.2">
      <c r="A5" s="298" t="s">
        <v>5</v>
      </c>
      <c r="B5" s="301" t="s">
        <v>2</v>
      </c>
      <c r="C5" s="318" t="s">
        <v>3</v>
      </c>
      <c r="D5" s="305" t="s">
        <v>6</v>
      </c>
      <c r="E5" s="314" t="s">
        <v>7</v>
      </c>
      <c r="F5" s="315"/>
      <c r="G5" s="316"/>
      <c r="H5" s="314" t="s">
        <v>8</v>
      </c>
      <c r="I5" s="315"/>
      <c r="J5" s="316"/>
      <c r="K5" s="314" t="s">
        <v>8</v>
      </c>
      <c r="L5" s="315"/>
      <c r="M5" s="316"/>
      <c r="N5" s="314" t="s">
        <v>8</v>
      </c>
      <c r="O5" s="315"/>
      <c r="P5" s="316"/>
      <c r="Q5" s="312" t="s">
        <v>9</v>
      </c>
      <c r="R5" s="9"/>
      <c r="S5" s="9"/>
    </row>
    <row r="6" spans="1:26" ht="71.25" customHeight="1" x14ac:dyDescent="0.2">
      <c r="A6" s="299"/>
      <c r="B6" s="302"/>
      <c r="C6" s="306"/>
      <c r="D6" s="306"/>
      <c r="E6" s="317" t="s">
        <v>10</v>
      </c>
      <c r="F6" s="315"/>
      <c r="G6" s="316"/>
      <c r="H6" s="317" t="s">
        <v>10</v>
      </c>
      <c r="I6" s="315"/>
      <c r="J6" s="316"/>
      <c r="K6" s="317" t="s">
        <v>10</v>
      </c>
      <c r="L6" s="315"/>
      <c r="M6" s="316"/>
      <c r="N6" s="317" t="s">
        <v>10</v>
      </c>
      <c r="O6" s="315"/>
      <c r="P6" s="316"/>
      <c r="Q6" s="302"/>
      <c r="R6" s="13" t="s">
        <v>11</v>
      </c>
      <c r="S6" s="13" t="s">
        <v>12</v>
      </c>
    </row>
    <row r="7" spans="1:26" ht="41.25" customHeight="1" x14ac:dyDescent="0.2">
      <c r="A7" s="300"/>
      <c r="B7" s="303"/>
      <c r="C7" s="307"/>
      <c r="D7" s="307"/>
      <c r="E7" s="15" t="s">
        <v>15</v>
      </c>
      <c r="F7" s="16" t="s">
        <v>16</v>
      </c>
      <c r="G7" s="17" t="s">
        <v>17</v>
      </c>
      <c r="H7" s="15" t="s">
        <v>15</v>
      </c>
      <c r="I7" s="16" t="s">
        <v>18</v>
      </c>
      <c r="J7" s="17" t="s">
        <v>19</v>
      </c>
      <c r="K7" s="15" t="s">
        <v>15</v>
      </c>
      <c r="L7" s="16" t="s">
        <v>18</v>
      </c>
      <c r="M7" s="17" t="s">
        <v>20</v>
      </c>
      <c r="N7" s="15" t="s">
        <v>15</v>
      </c>
      <c r="O7" s="16" t="s">
        <v>18</v>
      </c>
      <c r="P7" s="17" t="s">
        <v>21</v>
      </c>
      <c r="Q7" s="303"/>
      <c r="R7" s="13"/>
      <c r="S7" s="13"/>
    </row>
    <row r="8" spans="1:26" ht="14.25" x14ac:dyDescent="0.2">
      <c r="A8" s="18" t="s">
        <v>22</v>
      </c>
      <c r="B8" s="20">
        <v>1</v>
      </c>
      <c r="C8" s="21">
        <v>2</v>
      </c>
      <c r="D8" s="22">
        <v>3</v>
      </c>
      <c r="E8" s="24">
        <v>4</v>
      </c>
      <c r="F8" s="24">
        <v>5</v>
      </c>
      <c r="G8" s="24">
        <v>6</v>
      </c>
      <c r="H8" s="25">
        <v>7</v>
      </c>
      <c r="I8" s="25">
        <v>8</v>
      </c>
      <c r="J8" s="25">
        <v>9</v>
      </c>
      <c r="K8" s="25">
        <v>10</v>
      </c>
      <c r="L8" s="25">
        <v>11</v>
      </c>
      <c r="M8" s="25">
        <v>12</v>
      </c>
      <c r="N8" s="25">
        <v>13</v>
      </c>
      <c r="O8" s="25">
        <v>14</v>
      </c>
      <c r="P8" s="25">
        <v>15</v>
      </c>
      <c r="Q8" s="26">
        <v>16</v>
      </c>
      <c r="R8" s="25">
        <v>17</v>
      </c>
      <c r="S8" s="25">
        <v>18</v>
      </c>
    </row>
    <row r="9" spans="1:26" ht="19.5" customHeight="1" x14ac:dyDescent="0.2">
      <c r="A9" s="14" t="s">
        <v>13</v>
      </c>
      <c r="B9" s="27" t="s">
        <v>24</v>
      </c>
      <c r="C9" s="28" t="s">
        <v>25</v>
      </c>
      <c r="D9" s="29"/>
      <c r="E9" s="30"/>
      <c r="F9" s="29"/>
      <c r="G9" s="31"/>
      <c r="H9" s="30"/>
      <c r="I9" s="29"/>
      <c r="J9" s="31"/>
      <c r="K9" s="30"/>
      <c r="L9" s="29"/>
      <c r="M9" s="31"/>
      <c r="N9" s="30"/>
      <c r="O9" s="29"/>
      <c r="P9" s="31"/>
      <c r="Q9" s="32"/>
      <c r="R9" s="33"/>
      <c r="S9" s="34"/>
      <c r="T9" s="38"/>
      <c r="U9" s="38"/>
      <c r="V9" s="38"/>
      <c r="W9" s="38"/>
      <c r="X9" s="38"/>
      <c r="Y9" s="38"/>
      <c r="Z9" s="38"/>
    </row>
    <row r="10" spans="1:26" ht="22.5" customHeight="1" x14ac:dyDescent="0.2">
      <c r="A10" s="39" t="s">
        <v>27</v>
      </c>
      <c r="B10" s="40">
        <v>1</v>
      </c>
      <c r="C10" s="41" t="s">
        <v>29</v>
      </c>
      <c r="D10" s="42"/>
      <c r="E10" s="43"/>
      <c r="F10" s="42"/>
      <c r="G10" s="44"/>
      <c r="H10" s="43"/>
      <c r="I10" s="42"/>
      <c r="J10" s="44"/>
      <c r="K10" s="43"/>
      <c r="L10" s="42"/>
      <c r="M10" s="44"/>
      <c r="N10" s="43"/>
      <c r="O10" s="42"/>
      <c r="P10" s="44"/>
      <c r="Q10" s="47"/>
      <c r="R10" s="49"/>
      <c r="S10" s="310" t="s">
        <v>30</v>
      </c>
      <c r="T10" s="50"/>
      <c r="U10" s="50"/>
      <c r="V10" s="50"/>
      <c r="W10" s="50"/>
      <c r="X10" s="50"/>
      <c r="Y10" s="50"/>
      <c r="Z10" s="50"/>
    </row>
    <row r="11" spans="1:26" ht="30" customHeight="1" x14ac:dyDescent="0.2">
      <c r="A11" s="52" t="s">
        <v>31</v>
      </c>
      <c r="B11" s="54" t="s">
        <v>23</v>
      </c>
      <c r="C11" s="55" t="s">
        <v>32</v>
      </c>
      <c r="D11" s="56"/>
      <c r="E11" s="52">
        <f t="shared" ref="E11:P11" si="0">SUM(E12:E14)</f>
        <v>4</v>
      </c>
      <c r="F11" s="57">
        <f t="shared" si="0"/>
        <v>10500</v>
      </c>
      <c r="G11" s="58">
        <f t="shared" si="0"/>
        <v>21000</v>
      </c>
      <c r="H11" s="52">
        <f t="shared" si="0"/>
        <v>0</v>
      </c>
      <c r="I11" s="57">
        <f t="shared" si="0"/>
        <v>0</v>
      </c>
      <c r="J11" s="58">
        <f t="shared" si="0"/>
        <v>0</v>
      </c>
      <c r="K11" s="52">
        <f t="shared" si="0"/>
        <v>0</v>
      </c>
      <c r="L11" s="57">
        <f t="shared" si="0"/>
        <v>0</v>
      </c>
      <c r="M11" s="58">
        <f t="shared" si="0"/>
        <v>0</v>
      </c>
      <c r="N11" s="52">
        <f t="shared" si="0"/>
        <v>0</v>
      </c>
      <c r="O11" s="57">
        <f t="shared" si="0"/>
        <v>0</v>
      </c>
      <c r="P11" s="58">
        <f t="shared" si="0"/>
        <v>0</v>
      </c>
      <c r="Q11" s="59">
        <f t="shared" ref="Q11:Q22" si="1">G11+J11+M11+P11</f>
        <v>21000</v>
      </c>
      <c r="R11" s="60"/>
      <c r="S11" s="299"/>
      <c r="T11" s="61"/>
      <c r="U11" s="61"/>
      <c r="V11" s="61"/>
      <c r="W11" s="61"/>
      <c r="X11" s="61"/>
      <c r="Y11" s="61"/>
      <c r="Z11" s="61"/>
    </row>
    <row r="12" spans="1:26" ht="30" customHeight="1" x14ac:dyDescent="0.2">
      <c r="A12" s="35" t="s">
        <v>14</v>
      </c>
      <c r="B12" s="36" t="s">
        <v>33</v>
      </c>
      <c r="C12" s="62" t="s">
        <v>213</v>
      </c>
      <c r="D12" s="63" t="s">
        <v>35</v>
      </c>
      <c r="E12" s="64">
        <v>2</v>
      </c>
      <c r="F12" s="65">
        <v>5500</v>
      </c>
      <c r="G12" s="67">
        <f t="shared" ref="G12:G14" si="2">E12*F12</f>
        <v>11000</v>
      </c>
      <c r="H12" s="64"/>
      <c r="I12" s="65"/>
      <c r="J12" s="69">
        <f t="shared" ref="J12:J14" si="3">H12*I12</f>
        <v>0</v>
      </c>
      <c r="K12" s="64"/>
      <c r="L12" s="65"/>
      <c r="M12" s="69">
        <f t="shared" ref="M12:M14" si="4">K12*L12</f>
        <v>0</v>
      </c>
      <c r="N12" s="64"/>
      <c r="O12" s="65"/>
      <c r="P12" s="69">
        <f t="shared" ref="P12:P14" si="5">N12*O12</f>
        <v>0</v>
      </c>
      <c r="Q12" s="70">
        <f t="shared" si="1"/>
        <v>11000</v>
      </c>
      <c r="R12" s="71"/>
      <c r="S12" s="299"/>
      <c r="T12" s="50"/>
      <c r="U12" s="50"/>
      <c r="V12" s="50"/>
      <c r="W12" s="50"/>
      <c r="X12" s="50"/>
      <c r="Y12" s="50"/>
      <c r="Z12" s="50"/>
    </row>
    <row r="13" spans="1:26" ht="30" customHeight="1" x14ac:dyDescent="0.2">
      <c r="A13" s="35" t="s">
        <v>14</v>
      </c>
      <c r="B13" s="36" t="s">
        <v>36</v>
      </c>
      <c r="C13" s="62" t="s">
        <v>214</v>
      </c>
      <c r="D13" s="63" t="s">
        <v>35</v>
      </c>
      <c r="E13" s="64">
        <v>2</v>
      </c>
      <c r="F13" s="65">
        <v>5000</v>
      </c>
      <c r="G13" s="67">
        <f t="shared" si="2"/>
        <v>10000</v>
      </c>
      <c r="H13" s="64"/>
      <c r="I13" s="65"/>
      <c r="J13" s="69">
        <f t="shared" si="3"/>
        <v>0</v>
      </c>
      <c r="K13" s="64"/>
      <c r="L13" s="65"/>
      <c r="M13" s="69">
        <f t="shared" si="4"/>
        <v>0</v>
      </c>
      <c r="N13" s="64"/>
      <c r="O13" s="65"/>
      <c r="P13" s="69">
        <f t="shared" si="5"/>
        <v>0</v>
      </c>
      <c r="Q13" s="70">
        <f t="shared" si="1"/>
        <v>10000</v>
      </c>
      <c r="R13" s="71"/>
      <c r="S13" s="299"/>
      <c r="T13" s="50"/>
      <c r="U13" s="50"/>
      <c r="V13" s="50"/>
      <c r="W13" s="50"/>
      <c r="X13" s="50"/>
      <c r="Y13" s="50"/>
      <c r="Z13" s="50"/>
    </row>
    <row r="14" spans="1:26" ht="30" customHeight="1" x14ac:dyDescent="0.2">
      <c r="A14" s="66" t="s">
        <v>14</v>
      </c>
      <c r="B14" s="68" t="s">
        <v>37</v>
      </c>
      <c r="C14" s="72" t="s">
        <v>34</v>
      </c>
      <c r="D14" s="73" t="s">
        <v>35</v>
      </c>
      <c r="E14" s="74"/>
      <c r="F14" s="75"/>
      <c r="G14" s="76">
        <f t="shared" si="2"/>
        <v>0</v>
      </c>
      <c r="H14" s="74"/>
      <c r="I14" s="75"/>
      <c r="J14" s="77">
        <f t="shared" si="3"/>
        <v>0</v>
      </c>
      <c r="K14" s="74"/>
      <c r="L14" s="75"/>
      <c r="M14" s="77">
        <f t="shared" si="4"/>
        <v>0</v>
      </c>
      <c r="N14" s="74"/>
      <c r="O14" s="75"/>
      <c r="P14" s="77">
        <f t="shared" si="5"/>
        <v>0</v>
      </c>
      <c r="Q14" s="78">
        <f t="shared" si="1"/>
        <v>0</v>
      </c>
      <c r="R14" s="79"/>
      <c r="S14" s="299"/>
      <c r="T14" s="50"/>
      <c r="U14" s="50"/>
      <c r="V14" s="50"/>
      <c r="W14" s="50"/>
      <c r="X14" s="50"/>
      <c r="Y14" s="50"/>
      <c r="Z14" s="50"/>
    </row>
    <row r="15" spans="1:26" ht="30" customHeight="1" x14ac:dyDescent="0.2">
      <c r="A15" s="52" t="s">
        <v>31</v>
      </c>
      <c r="B15" s="54" t="s">
        <v>26</v>
      </c>
      <c r="C15" s="55" t="s">
        <v>38</v>
      </c>
      <c r="D15" s="56"/>
      <c r="E15" s="52">
        <f t="shared" ref="E15:P15" si="6">SUM(E16:E18)</f>
        <v>0</v>
      </c>
      <c r="F15" s="57">
        <f t="shared" si="6"/>
        <v>0</v>
      </c>
      <c r="G15" s="58">
        <f t="shared" si="6"/>
        <v>0</v>
      </c>
      <c r="H15" s="52">
        <f t="shared" si="6"/>
        <v>0</v>
      </c>
      <c r="I15" s="57">
        <f t="shared" si="6"/>
        <v>0</v>
      </c>
      <c r="J15" s="58">
        <f t="shared" si="6"/>
        <v>0</v>
      </c>
      <c r="K15" s="52">
        <f t="shared" si="6"/>
        <v>0</v>
      </c>
      <c r="L15" s="57">
        <f t="shared" si="6"/>
        <v>0</v>
      </c>
      <c r="M15" s="58">
        <f t="shared" si="6"/>
        <v>0</v>
      </c>
      <c r="N15" s="52">
        <f t="shared" si="6"/>
        <v>0</v>
      </c>
      <c r="O15" s="57">
        <f t="shared" si="6"/>
        <v>0</v>
      </c>
      <c r="P15" s="58">
        <f t="shared" si="6"/>
        <v>0</v>
      </c>
      <c r="Q15" s="59">
        <f t="shared" si="1"/>
        <v>0</v>
      </c>
      <c r="R15" s="60"/>
      <c r="S15" s="299"/>
      <c r="T15" s="61"/>
      <c r="U15" s="61"/>
      <c r="V15" s="61"/>
      <c r="W15" s="61"/>
      <c r="X15" s="61"/>
      <c r="Y15" s="61"/>
      <c r="Z15" s="61"/>
    </row>
    <row r="16" spans="1:26" ht="30" customHeight="1" x14ac:dyDescent="0.2">
      <c r="A16" s="35" t="s">
        <v>14</v>
      </c>
      <c r="B16" s="36" t="s">
        <v>33</v>
      </c>
      <c r="C16" s="62" t="s">
        <v>34</v>
      </c>
      <c r="D16" s="63" t="s">
        <v>35</v>
      </c>
      <c r="E16" s="64"/>
      <c r="F16" s="65"/>
      <c r="G16" s="67">
        <f t="shared" ref="G16:G18" si="7">E16*F16</f>
        <v>0</v>
      </c>
      <c r="H16" s="64"/>
      <c r="I16" s="65"/>
      <c r="J16" s="69">
        <f t="shared" ref="J16:J18" si="8">H16*I16</f>
        <v>0</v>
      </c>
      <c r="K16" s="64"/>
      <c r="L16" s="65"/>
      <c r="M16" s="69">
        <f t="shared" ref="M16:M18" si="9">K16*L16</f>
        <v>0</v>
      </c>
      <c r="N16" s="64"/>
      <c r="O16" s="65"/>
      <c r="P16" s="69">
        <f t="shared" ref="P16:P18" si="10">N16*O16</f>
        <v>0</v>
      </c>
      <c r="Q16" s="70">
        <f t="shared" si="1"/>
        <v>0</v>
      </c>
      <c r="R16" s="71"/>
      <c r="S16" s="299"/>
      <c r="T16" s="50"/>
      <c r="U16" s="50"/>
      <c r="V16" s="50"/>
      <c r="W16" s="50"/>
      <c r="X16" s="50"/>
      <c r="Y16" s="50"/>
      <c r="Z16" s="50"/>
    </row>
    <row r="17" spans="1:26" ht="30" customHeight="1" x14ac:dyDescent="0.2">
      <c r="A17" s="35" t="s">
        <v>14</v>
      </c>
      <c r="B17" s="36" t="s">
        <v>36</v>
      </c>
      <c r="C17" s="62" t="s">
        <v>34</v>
      </c>
      <c r="D17" s="63" t="s">
        <v>35</v>
      </c>
      <c r="E17" s="64"/>
      <c r="F17" s="65"/>
      <c r="G17" s="67">
        <f t="shared" si="7"/>
        <v>0</v>
      </c>
      <c r="H17" s="64"/>
      <c r="I17" s="65"/>
      <c r="J17" s="69">
        <f t="shared" si="8"/>
        <v>0</v>
      </c>
      <c r="K17" s="64"/>
      <c r="L17" s="65"/>
      <c r="M17" s="69">
        <f t="shared" si="9"/>
        <v>0</v>
      </c>
      <c r="N17" s="64"/>
      <c r="O17" s="65"/>
      <c r="P17" s="69">
        <f t="shared" si="10"/>
        <v>0</v>
      </c>
      <c r="Q17" s="70">
        <f t="shared" si="1"/>
        <v>0</v>
      </c>
      <c r="R17" s="71"/>
      <c r="S17" s="299"/>
      <c r="T17" s="50"/>
      <c r="U17" s="50"/>
      <c r="V17" s="50"/>
      <c r="W17" s="50"/>
      <c r="X17" s="50"/>
      <c r="Y17" s="50"/>
      <c r="Z17" s="50"/>
    </row>
    <row r="18" spans="1:26" ht="30" customHeight="1" x14ac:dyDescent="0.2">
      <c r="A18" s="45" t="s">
        <v>14</v>
      </c>
      <c r="B18" s="46" t="s">
        <v>37</v>
      </c>
      <c r="C18" s="81" t="s">
        <v>34</v>
      </c>
      <c r="D18" s="84" t="s">
        <v>35</v>
      </c>
      <c r="E18" s="85"/>
      <c r="F18" s="86"/>
      <c r="G18" s="88">
        <f t="shared" si="7"/>
        <v>0</v>
      </c>
      <c r="H18" s="85"/>
      <c r="I18" s="86"/>
      <c r="J18" s="90">
        <f t="shared" si="8"/>
        <v>0</v>
      </c>
      <c r="K18" s="85"/>
      <c r="L18" s="86"/>
      <c r="M18" s="90">
        <f t="shared" si="9"/>
        <v>0</v>
      </c>
      <c r="N18" s="85"/>
      <c r="O18" s="86"/>
      <c r="P18" s="90">
        <f t="shared" si="10"/>
        <v>0</v>
      </c>
      <c r="Q18" s="92">
        <f t="shared" si="1"/>
        <v>0</v>
      </c>
      <c r="R18" s="93"/>
      <c r="S18" s="299"/>
      <c r="T18" s="50"/>
      <c r="U18" s="50"/>
      <c r="V18" s="50"/>
      <c r="W18" s="50"/>
      <c r="X18" s="50"/>
      <c r="Y18" s="50"/>
      <c r="Z18" s="50"/>
    </row>
    <row r="19" spans="1:26" ht="30" customHeight="1" x14ac:dyDescent="0.2">
      <c r="A19" s="52" t="s">
        <v>31</v>
      </c>
      <c r="B19" s="54" t="s">
        <v>28</v>
      </c>
      <c r="C19" s="55" t="s">
        <v>39</v>
      </c>
      <c r="D19" s="56"/>
      <c r="E19" s="52">
        <f t="shared" ref="E19:P19" si="11">SUM(E20:E22)</f>
        <v>2</v>
      </c>
      <c r="F19" s="57">
        <f t="shared" si="11"/>
        <v>5000</v>
      </c>
      <c r="G19" s="58">
        <f t="shared" si="11"/>
        <v>10000</v>
      </c>
      <c r="H19" s="52">
        <f t="shared" si="11"/>
        <v>0</v>
      </c>
      <c r="I19" s="57">
        <f t="shared" si="11"/>
        <v>0</v>
      </c>
      <c r="J19" s="58">
        <f t="shared" si="11"/>
        <v>0</v>
      </c>
      <c r="K19" s="52">
        <f t="shared" si="11"/>
        <v>0</v>
      </c>
      <c r="L19" s="57">
        <f t="shared" si="11"/>
        <v>0</v>
      </c>
      <c r="M19" s="58">
        <f t="shared" si="11"/>
        <v>0</v>
      </c>
      <c r="N19" s="52">
        <f t="shared" si="11"/>
        <v>0</v>
      </c>
      <c r="O19" s="57">
        <f t="shared" si="11"/>
        <v>0</v>
      </c>
      <c r="P19" s="58">
        <f t="shared" si="11"/>
        <v>0</v>
      </c>
      <c r="Q19" s="59">
        <f t="shared" si="1"/>
        <v>10000</v>
      </c>
      <c r="R19" s="60"/>
      <c r="S19" s="299"/>
      <c r="T19" s="61"/>
      <c r="U19" s="61"/>
      <c r="V19" s="61"/>
      <c r="W19" s="61"/>
      <c r="X19" s="61"/>
      <c r="Y19" s="61"/>
      <c r="Z19" s="61"/>
    </row>
    <row r="20" spans="1:26" ht="30" customHeight="1" x14ac:dyDescent="0.2">
      <c r="A20" s="35" t="s">
        <v>14</v>
      </c>
      <c r="B20" s="36" t="s">
        <v>33</v>
      </c>
      <c r="C20" s="62" t="s">
        <v>215</v>
      </c>
      <c r="D20" s="63" t="s">
        <v>35</v>
      </c>
      <c r="E20" s="64">
        <v>2</v>
      </c>
      <c r="F20" s="65">
        <v>5000</v>
      </c>
      <c r="G20" s="67">
        <f t="shared" ref="G20:G22" si="12">E20*F20</f>
        <v>10000</v>
      </c>
      <c r="H20" s="64"/>
      <c r="I20" s="65"/>
      <c r="J20" s="69">
        <f t="shared" ref="J20:J22" si="13">H20*I20</f>
        <v>0</v>
      </c>
      <c r="K20" s="64"/>
      <c r="L20" s="65"/>
      <c r="M20" s="69">
        <f t="shared" ref="M20:M22" si="14">K20*L20</f>
        <v>0</v>
      </c>
      <c r="N20" s="64"/>
      <c r="O20" s="65"/>
      <c r="P20" s="69">
        <f t="shared" ref="P20:P22" si="15">N20*O20</f>
        <v>0</v>
      </c>
      <c r="Q20" s="70">
        <f t="shared" si="1"/>
        <v>10000</v>
      </c>
      <c r="R20" s="71"/>
      <c r="S20" s="299"/>
      <c r="T20" s="50"/>
      <c r="U20" s="50"/>
      <c r="V20" s="50"/>
      <c r="W20" s="50"/>
      <c r="X20" s="50"/>
      <c r="Y20" s="50"/>
      <c r="Z20" s="50"/>
    </row>
    <row r="21" spans="1:26" ht="30" customHeight="1" x14ac:dyDescent="0.2">
      <c r="A21" s="35" t="s">
        <v>14</v>
      </c>
      <c r="B21" s="36" t="s">
        <v>36</v>
      </c>
      <c r="C21" s="62" t="s">
        <v>34</v>
      </c>
      <c r="D21" s="63" t="s">
        <v>35</v>
      </c>
      <c r="E21" s="64"/>
      <c r="F21" s="65"/>
      <c r="G21" s="67">
        <f t="shared" si="12"/>
        <v>0</v>
      </c>
      <c r="H21" s="64"/>
      <c r="I21" s="65"/>
      <c r="J21" s="69">
        <f t="shared" si="13"/>
        <v>0</v>
      </c>
      <c r="K21" s="64"/>
      <c r="L21" s="65"/>
      <c r="M21" s="69">
        <f t="shared" si="14"/>
        <v>0</v>
      </c>
      <c r="N21" s="64"/>
      <c r="O21" s="65"/>
      <c r="P21" s="69">
        <f t="shared" si="15"/>
        <v>0</v>
      </c>
      <c r="Q21" s="70">
        <f t="shared" si="1"/>
        <v>0</v>
      </c>
      <c r="R21" s="71"/>
      <c r="S21" s="299"/>
      <c r="T21" s="50"/>
      <c r="U21" s="50"/>
      <c r="V21" s="50"/>
      <c r="W21" s="50"/>
      <c r="X21" s="50"/>
      <c r="Y21" s="50"/>
      <c r="Z21" s="50"/>
    </row>
    <row r="22" spans="1:26" ht="30" customHeight="1" x14ac:dyDescent="0.2">
      <c r="A22" s="45" t="s">
        <v>14</v>
      </c>
      <c r="B22" s="46" t="s">
        <v>37</v>
      </c>
      <c r="C22" s="81" t="s">
        <v>34</v>
      </c>
      <c r="D22" s="84" t="s">
        <v>35</v>
      </c>
      <c r="E22" s="85"/>
      <c r="F22" s="86"/>
      <c r="G22" s="88">
        <f t="shared" si="12"/>
        <v>0</v>
      </c>
      <c r="H22" s="85"/>
      <c r="I22" s="86"/>
      <c r="J22" s="90">
        <f t="shared" si="13"/>
        <v>0</v>
      </c>
      <c r="K22" s="85"/>
      <c r="L22" s="86"/>
      <c r="M22" s="90">
        <f t="shared" si="14"/>
        <v>0</v>
      </c>
      <c r="N22" s="85"/>
      <c r="O22" s="86"/>
      <c r="P22" s="90">
        <f t="shared" si="15"/>
        <v>0</v>
      </c>
      <c r="Q22" s="92">
        <f t="shared" si="1"/>
        <v>0</v>
      </c>
      <c r="R22" s="93"/>
      <c r="S22" s="299"/>
      <c r="T22" s="50"/>
      <c r="U22" s="50"/>
      <c r="V22" s="50"/>
      <c r="W22" s="50"/>
      <c r="X22" s="50"/>
      <c r="Y22" s="50"/>
      <c r="Z22" s="50"/>
    </row>
    <row r="23" spans="1:26" ht="15.75" customHeight="1" x14ac:dyDescent="0.2">
      <c r="A23" s="94" t="s">
        <v>40</v>
      </c>
      <c r="B23" s="95"/>
      <c r="C23" s="96"/>
      <c r="D23" s="97"/>
      <c r="E23" s="98">
        <f t="shared" ref="E23:Q23" si="16">E19+E15+E11</f>
        <v>6</v>
      </c>
      <c r="F23" s="98">
        <f t="shared" si="16"/>
        <v>15500</v>
      </c>
      <c r="G23" s="99">
        <f t="shared" si="16"/>
        <v>31000</v>
      </c>
      <c r="H23" s="98">
        <f t="shared" si="16"/>
        <v>0</v>
      </c>
      <c r="I23" s="98">
        <f t="shared" si="16"/>
        <v>0</v>
      </c>
      <c r="J23" s="101">
        <f t="shared" si="16"/>
        <v>0</v>
      </c>
      <c r="K23" s="98">
        <f t="shared" si="16"/>
        <v>0</v>
      </c>
      <c r="L23" s="98">
        <f t="shared" si="16"/>
        <v>0</v>
      </c>
      <c r="M23" s="101">
        <f t="shared" si="16"/>
        <v>0</v>
      </c>
      <c r="N23" s="98">
        <f t="shared" si="16"/>
        <v>0</v>
      </c>
      <c r="O23" s="98">
        <f t="shared" si="16"/>
        <v>0</v>
      </c>
      <c r="P23" s="101">
        <f t="shared" si="16"/>
        <v>0</v>
      </c>
      <c r="Q23" s="103">
        <f t="shared" si="16"/>
        <v>31000</v>
      </c>
      <c r="R23" s="104"/>
      <c r="S23" s="309"/>
      <c r="T23" s="50"/>
      <c r="U23" s="50"/>
      <c r="V23" s="50"/>
      <c r="W23" s="50"/>
      <c r="X23" s="50"/>
      <c r="Y23" s="50"/>
      <c r="Z23" s="50"/>
    </row>
    <row r="24" spans="1:26" ht="30" customHeight="1" x14ac:dyDescent="0.2">
      <c r="A24" s="80" t="s">
        <v>27</v>
      </c>
      <c r="B24" s="40">
        <v>2</v>
      </c>
      <c r="C24" s="89" t="s">
        <v>41</v>
      </c>
      <c r="D24" s="105"/>
      <c r="E24" s="106"/>
      <c r="F24" s="105"/>
      <c r="G24" s="107"/>
      <c r="H24" s="106"/>
      <c r="I24" s="105"/>
      <c r="J24" s="107"/>
      <c r="K24" s="106"/>
      <c r="L24" s="105"/>
      <c r="M24" s="107"/>
      <c r="N24" s="106"/>
      <c r="O24" s="105"/>
      <c r="P24" s="107"/>
      <c r="Q24" s="109"/>
      <c r="R24" s="49"/>
      <c r="S24" s="310" t="s">
        <v>59</v>
      </c>
      <c r="T24" s="50"/>
      <c r="U24" s="50"/>
      <c r="V24" s="50"/>
      <c r="W24" s="50"/>
      <c r="X24" s="50"/>
      <c r="Y24" s="50"/>
      <c r="Z24" s="50"/>
    </row>
    <row r="25" spans="1:26" ht="30" customHeight="1" x14ac:dyDescent="0.2">
      <c r="A25" s="52" t="s">
        <v>31</v>
      </c>
      <c r="B25" s="54" t="s">
        <v>42</v>
      </c>
      <c r="C25" s="110" t="s">
        <v>43</v>
      </c>
      <c r="D25" s="111" t="s">
        <v>35</v>
      </c>
      <c r="E25" s="112">
        <f t="shared" ref="E25:P25" si="17">SUM(E26)</f>
        <v>2</v>
      </c>
      <c r="F25" s="113">
        <f>SUM(F26:F28)</f>
        <v>3410</v>
      </c>
      <c r="G25" s="114">
        <f>SUM(G26:G28)</f>
        <v>6820</v>
      </c>
      <c r="H25" s="112">
        <f t="shared" si="17"/>
        <v>0</v>
      </c>
      <c r="I25" s="113">
        <f t="shared" si="17"/>
        <v>0</v>
      </c>
      <c r="J25" s="114">
        <f t="shared" si="17"/>
        <v>0</v>
      </c>
      <c r="K25" s="112">
        <f t="shared" si="17"/>
        <v>0</v>
      </c>
      <c r="L25" s="113">
        <f t="shared" si="17"/>
        <v>0</v>
      </c>
      <c r="M25" s="114">
        <f t="shared" si="17"/>
        <v>0</v>
      </c>
      <c r="N25" s="112">
        <f t="shared" si="17"/>
        <v>0</v>
      </c>
      <c r="O25" s="113">
        <f t="shared" si="17"/>
        <v>0</v>
      </c>
      <c r="P25" s="114">
        <f t="shared" si="17"/>
        <v>0</v>
      </c>
      <c r="Q25" s="115">
        <f t="shared" ref="Q25:Q26" si="18">G25+J25+M25+P25</f>
        <v>6820</v>
      </c>
      <c r="R25" s="116"/>
      <c r="S25" s="299"/>
      <c r="T25" s="61"/>
      <c r="U25" s="61"/>
      <c r="V25" s="61"/>
      <c r="W25" s="61"/>
      <c r="X25" s="61"/>
      <c r="Y25" s="61"/>
      <c r="Z25" s="61"/>
    </row>
    <row r="26" spans="1:26" ht="30" customHeight="1" x14ac:dyDescent="0.2">
      <c r="A26" s="66" t="s">
        <v>14</v>
      </c>
      <c r="B26" s="68" t="s">
        <v>33</v>
      </c>
      <c r="C26" s="72" t="s">
        <v>213</v>
      </c>
      <c r="D26" s="73" t="s">
        <v>35</v>
      </c>
      <c r="E26" s="74">
        <v>2</v>
      </c>
      <c r="F26" s="75">
        <f>0.22*F12</f>
        <v>1210</v>
      </c>
      <c r="G26" s="77">
        <f>E26*F26</f>
        <v>2420</v>
      </c>
      <c r="H26" s="142"/>
      <c r="I26" s="203"/>
      <c r="J26" s="77">
        <f>H26*I26</f>
        <v>0</v>
      </c>
      <c r="K26" s="142"/>
      <c r="L26" s="203"/>
      <c r="M26" s="77">
        <f>K26*L26</f>
        <v>0</v>
      </c>
      <c r="N26" s="142"/>
      <c r="O26" s="203"/>
      <c r="P26" s="77">
        <f>N26*O26</f>
        <v>0</v>
      </c>
      <c r="Q26" s="78">
        <f t="shared" si="18"/>
        <v>2420</v>
      </c>
      <c r="R26" s="79"/>
      <c r="S26" s="299"/>
      <c r="T26" s="50"/>
      <c r="U26" s="50"/>
      <c r="V26" s="50"/>
      <c r="W26" s="50"/>
      <c r="X26" s="50"/>
      <c r="Y26" s="50"/>
      <c r="Z26" s="50"/>
    </row>
    <row r="27" spans="1:26" s="254" customFormat="1" ht="37.5" customHeight="1" x14ac:dyDescent="0.2">
      <c r="A27" s="267"/>
      <c r="B27" s="268" t="s">
        <v>36</v>
      </c>
      <c r="C27" s="62" t="s">
        <v>214</v>
      </c>
      <c r="D27" s="269" t="s">
        <v>35</v>
      </c>
      <c r="E27" s="269">
        <v>2</v>
      </c>
      <c r="F27" s="269">
        <f>0.22*F13</f>
        <v>1100</v>
      </c>
      <c r="G27" s="77">
        <f>E27*F27</f>
        <v>2200</v>
      </c>
      <c r="H27" s="270"/>
      <c r="I27" s="270"/>
      <c r="J27" s="270"/>
      <c r="K27" s="270"/>
      <c r="L27" s="270"/>
      <c r="M27" s="270"/>
      <c r="N27" s="270"/>
      <c r="O27" s="270"/>
      <c r="P27" s="270"/>
      <c r="Q27" s="271"/>
      <c r="R27" s="272"/>
      <c r="S27" s="311"/>
      <c r="T27" s="50"/>
      <c r="U27" s="50"/>
      <c r="V27" s="50"/>
      <c r="W27" s="50"/>
      <c r="X27" s="50"/>
      <c r="Y27" s="50"/>
      <c r="Z27" s="50"/>
    </row>
    <row r="28" spans="1:26" s="254" customFormat="1" ht="30" customHeight="1" x14ac:dyDescent="0.2">
      <c r="A28" s="256"/>
      <c r="B28" s="257" t="s">
        <v>37</v>
      </c>
      <c r="C28" s="62" t="s">
        <v>215</v>
      </c>
      <c r="D28" s="258" t="s">
        <v>35</v>
      </c>
      <c r="E28" s="259">
        <v>2</v>
      </c>
      <c r="F28" s="260">
        <f>0.22*F20</f>
        <v>1100</v>
      </c>
      <c r="G28" s="77">
        <f>E28*F28</f>
        <v>2200</v>
      </c>
      <c r="H28" s="262"/>
      <c r="I28" s="263"/>
      <c r="J28" s="261"/>
      <c r="K28" s="262"/>
      <c r="L28" s="263"/>
      <c r="M28" s="261"/>
      <c r="N28" s="262"/>
      <c r="O28" s="263"/>
      <c r="P28" s="261"/>
      <c r="Q28" s="264"/>
      <c r="R28" s="265"/>
      <c r="S28" s="300"/>
      <c r="T28" s="50"/>
      <c r="U28" s="50"/>
      <c r="V28" s="50"/>
      <c r="W28" s="50"/>
      <c r="X28" s="50"/>
      <c r="Y28" s="50"/>
      <c r="Z28" s="50"/>
    </row>
    <row r="29" spans="1:26" ht="30" customHeight="1" x14ac:dyDescent="0.2">
      <c r="A29" s="82" t="s">
        <v>44</v>
      </c>
      <c r="B29" s="83"/>
      <c r="C29" s="119"/>
      <c r="D29" s="120"/>
      <c r="E29" s="82">
        <f t="shared" ref="E29:Q29" si="19">E25</f>
        <v>2</v>
      </c>
      <c r="F29" s="82">
        <f>F25</f>
        <v>3410</v>
      </c>
      <c r="G29" s="121">
        <f>G25</f>
        <v>6820</v>
      </c>
      <c r="H29" s="82">
        <f t="shared" si="19"/>
        <v>0</v>
      </c>
      <c r="I29" s="82">
        <f t="shared" si="19"/>
        <v>0</v>
      </c>
      <c r="J29" s="121">
        <f t="shared" si="19"/>
        <v>0</v>
      </c>
      <c r="K29" s="82">
        <f t="shared" si="19"/>
        <v>0</v>
      </c>
      <c r="L29" s="82">
        <f t="shared" si="19"/>
        <v>0</v>
      </c>
      <c r="M29" s="121">
        <f t="shared" si="19"/>
        <v>0</v>
      </c>
      <c r="N29" s="82">
        <f t="shared" si="19"/>
        <v>0</v>
      </c>
      <c r="O29" s="82">
        <f t="shared" si="19"/>
        <v>0</v>
      </c>
      <c r="P29" s="121">
        <f t="shared" si="19"/>
        <v>0</v>
      </c>
      <c r="Q29" s="122">
        <f t="shared" si="19"/>
        <v>6820</v>
      </c>
      <c r="R29" s="123"/>
      <c r="S29" s="309"/>
      <c r="T29" s="50"/>
      <c r="U29" s="50"/>
      <c r="V29" s="50"/>
      <c r="W29" s="50"/>
      <c r="X29" s="50"/>
      <c r="Y29" s="50"/>
      <c r="Z29" s="50"/>
    </row>
    <row r="30" spans="1:26" ht="44.25" customHeight="1" x14ac:dyDescent="0.2">
      <c r="A30" s="80" t="s">
        <v>13</v>
      </c>
      <c r="B30" s="87" t="s">
        <v>45</v>
      </c>
      <c r="C30" s="89" t="s">
        <v>46</v>
      </c>
      <c r="D30" s="105"/>
      <c r="E30" s="106"/>
      <c r="F30" s="105"/>
      <c r="G30" s="107"/>
      <c r="H30" s="106"/>
      <c r="I30" s="105"/>
      <c r="J30" s="107"/>
      <c r="K30" s="106"/>
      <c r="L30" s="105"/>
      <c r="M30" s="107"/>
      <c r="N30" s="106"/>
      <c r="O30" s="105"/>
      <c r="P30" s="107"/>
      <c r="Q30" s="124"/>
      <c r="R30" s="49"/>
      <c r="S30" s="91" t="s">
        <v>47</v>
      </c>
      <c r="T30" s="50"/>
      <c r="U30" s="50"/>
      <c r="V30" s="50"/>
      <c r="W30" s="50"/>
      <c r="X30" s="50"/>
      <c r="Y30" s="50"/>
      <c r="Z30" s="50"/>
    </row>
    <row r="31" spans="1:26" ht="29.25" customHeight="1" x14ac:dyDescent="0.2">
      <c r="A31" s="52" t="s">
        <v>31</v>
      </c>
      <c r="B31" s="54" t="s">
        <v>48</v>
      </c>
      <c r="C31" s="110" t="s">
        <v>49</v>
      </c>
      <c r="D31" s="125"/>
      <c r="E31" s="112">
        <f t="shared" ref="E31:P31" si="20">SUM(E32:E34)</f>
        <v>0</v>
      </c>
      <c r="F31" s="113">
        <f t="shared" si="20"/>
        <v>0</v>
      </c>
      <c r="G31" s="114">
        <f t="shared" si="20"/>
        <v>0</v>
      </c>
      <c r="H31" s="112">
        <f t="shared" si="20"/>
        <v>0</v>
      </c>
      <c r="I31" s="113">
        <f t="shared" si="20"/>
        <v>0</v>
      </c>
      <c r="J31" s="114">
        <f t="shared" si="20"/>
        <v>0</v>
      </c>
      <c r="K31" s="112">
        <f t="shared" si="20"/>
        <v>0</v>
      </c>
      <c r="L31" s="113">
        <f t="shared" si="20"/>
        <v>0</v>
      </c>
      <c r="M31" s="114">
        <f t="shared" si="20"/>
        <v>0</v>
      </c>
      <c r="N31" s="112">
        <f t="shared" si="20"/>
        <v>0</v>
      </c>
      <c r="O31" s="113">
        <f t="shared" si="20"/>
        <v>0</v>
      </c>
      <c r="P31" s="114">
        <f t="shared" si="20"/>
        <v>0</v>
      </c>
      <c r="Q31" s="59">
        <f t="shared" ref="Q31:Q42" si="21">G31+J31+M31+P31</f>
        <v>0</v>
      </c>
      <c r="R31" s="116"/>
      <c r="S31" s="308" t="s">
        <v>78</v>
      </c>
      <c r="T31" s="61"/>
      <c r="U31" s="61"/>
      <c r="V31" s="61"/>
      <c r="W31" s="61"/>
      <c r="X31" s="61"/>
      <c r="Y31" s="61"/>
      <c r="Z31" s="61"/>
    </row>
    <row r="32" spans="1:26" ht="39.75" customHeight="1" x14ac:dyDescent="0.2">
      <c r="A32" s="35" t="s">
        <v>14</v>
      </c>
      <c r="B32" s="36" t="s">
        <v>33</v>
      </c>
      <c r="C32" s="62" t="s">
        <v>50</v>
      </c>
      <c r="D32" s="63" t="s">
        <v>80</v>
      </c>
      <c r="E32" s="64"/>
      <c r="F32" s="65"/>
      <c r="G32" s="67">
        <f t="shared" ref="G32:G34" si="22">E32*F32</f>
        <v>0</v>
      </c>
      <c r="H32" s="128"/>
      <c r="I32" s="65"/>
      <c r="J32" s="69">
        <f t="shared" ref="J32:J34" si="23">H32*I32</f>
        <v>0</v>
      </c>
      <c r="K32" s="128"/>
      <c r="L32" s="65"/>
      <c r="M32" s="69">
        <f t="shared" ref="M32:M34" si="24">K32*L32</f>
        <v>0</v>
      </c>
      <c r="N32" s="128"/>
      <c r="O32" s="65"/>
      <c r="P32" s="69">
        <f t="shared" ref="P32:P34" si="25">N32*O32</f>
        <v>0</v>
      </c>
      <c r="Q32" s="70">
        <f t="shared" si="21"/>
        <v>0</v>
      </c>
      <c r="R32" s="71"/>
      <c r="S32" s="299"/>
      <c r="T32" s="50"/>
      <c r="U32" s="50"/>
      <c r="V32" s="50"/>
      <c r="W32" s="50"/>
      <c r="X32" s="50"/>
      <c r="Y32" s="50"/>
      <c r="Z32" s="50"/>
    </row>
    <row r="33" spans="1:26" ht="39.75" customHeight="1" x14ac:dyDescent="0.2">
      <c r="A33" s="35" t="s">
        <v>14</v>
      </c>
      <c r="B33" s="36" t="s">
        <v>36</v>
      </c>
      <c r="C33" s="62" t="s">
        <v>50</v>
      </c>
      <c r="D33" s="63" t="s">
        <v>80</v>
      </c>
      <c r="E33" s="64"/>
      <c r="F33" s="65"/>
      <c r="G33" s="67">
        <f t="shared" si="22"/>
        <v>0</v>
      </c>
      <c r="H33" s="128"/>
      <c r="I33" s="65"/>
      <c r="J33" s="69">
        <f t="shared" si="23"/>
        <v>0</v>
      </c>
      <c r="K33" s="128"/>
      <c r="L33" s="65"/>
      <c r="M33" s="69">
        <f t="shared" si="24"/>
        <v>0</v>
      </c>
      <c r="N33" s="128"/>
      <c r="O33" s="65"/>
      <c r="P33" s="69">
        <f t="shared" si="25"/>
        <v>0</v>
      </c>
      <c r="Q33" s="70">
        <f t="shared" si="21"/>
        <v>0</v>
      </c>
      <c r="R33" s="71"/>
      <c r="S33" s="299"/>
      <c r="T33" s="50"/>
      <c r="U33" s="50"/>
      <c r="V33" s="50"/>
      <c r="W33" s="50"/>
      <c r="X33" s="50"/>
      <c r="Y33" s="50"/>
      <c r="Z33" s="50"/>
    </row>
    <row r="34" spans="1:26" ht="39.75" customHeight="1" x14ac:dyDescent="0.2">
      <c r="A34" s="45" t="s">
        <v>14</v>
      </c>
      <c r="B34" s="46" t="s">
        <v>37</v>
      </c>
      <c r="C34" s="81" t="s">
        <v>50</v>
      </c>
      <c r="D34" s="84" t="s">
        <v>80</v>
      </c>
      <c r="E34" s="85"/>
      <c r="F34" s="86"/>
      <c r="G34" s="88">
        <f t="shared" si="22"/>
        <v>0</v>
      </c>
      <c r="H34" s="117"/>
      <c r="I34" s="86"/>
      <c r="J34" s="90">
        <f t="shared" si="23"/>
        <v>0</v>
      </c>
      <c r="K34" s="117"/>
      <c r="L34" s="86"/>
      <c r="M34" s="90">
        <f t="shared" si="24"/>
        <v>0</v>
      </c>
      <c r="N34" s="117"/>
      <c r="O34" s="86"/>
      <c r="P34" s="90">
        <f t="shared" si="25"/>
        <v>0</v>
      </c>
      <c r="Q34" s="92">
        <f t="shared" si="21"/>
        <v>0</v>
      </c>
      <c r="R34" s="93"/>
      <c r="S34" s="299"/>
      <c r="T34" s="50"/>
      <c r="U34" s="50"/>
      <c r="V34" s="50"/>
      <c r="W34" s="50"/>
      <c r="X34" s="50"/>
      <c r="Y34" s="50"/>
      <c r="Z34" s="50"/>
    </row>
    <row r="35" spans="1:26" ht="30" customHeight="1" x14ac:dyDescent="0.2">
      <c r="A35" s="52" t="s">
        <v>31</v>
      </c>
      <c r="B35" s="54" t="s">
        <v>51</v>
      </c>
      <c r="C35" s="55" t="s">
        <v>52</v>
      </c>
      <c r="D35" s="56"/>
      <c r="E35" s="52">
        <f t="shared" ref="E35:P35" si="26">SUM(E36:E38)</f>
        <v>0</v>
      </c>
      <c r="F35" s="57">
        <f t="shared" si="26"/>
        <v>0</v>
      </c>
      <c r="G35" s="58">
        <f t="shared" si="26"/>
        <v>0</v>
      </c>
      <c r="H35" s="52">
        <f t="shared" si="26"/>
        <v>0</v>
      </c>
      <c r="I35" s="57">
        <f t="shared" si="26"/>
        <v>0</v>
      </c>
      <c r="J35" s="58">
        <f t="shared" si="26"/>
        <v>0</v>
      </c>
      <c r="K35" s="52">
        <f t="shared" si="26"/>
        <v>0</v>
      </c>
      <c r="L35" s="57">
        <f t="shared" si="26"/>
        <v>0</v>
      </c>
      <c r="M35" s="58">
        <f t="shared" si="26"/>
        <v>0</v>
      </c>
      <c r="N35" s="52">
        <f t="shared" si="26"/>
        <v>0</v>
      </c>
      <c r="O35" s="57">
        <f t="shared" si="26"/>
        <v>0</v>
      </c>
      <c r="P35" s="58">
        <f t="shared" si="26"/>
        <v>0</v>
      </c>
      <c r="Q35" s="59">
        <f t="shared" si="21"/>
        <v>0</v>
      </c>
      <c r="R35" s="60"/>
      <c r="S35" s="308" t="s">
        <v>90</v>
      </c>
      <c r="T35" s="61"/>
      <c r="U35" s="61"/>
      <c r="V35" s="61"/>
      <c r="W35" s="61"/>
      <c r="X35" s="61"/>
      <c r="Y35" s="61"/>
      <c r="Z35" s="61"/>
    </row>
    <row r="36" spans="1:26" ht="39.75" customHeight="1" x14ac:dyDescent="0.2">
      <c r="A36" s="35" t="s">
        <v>14</v>
      </c>
      <c r="B36" s="36" t="s">
        <v>33</v>
      </c>
      <c r="C36" s="62" t="s">
        <v>53</v>
      </c>
      <c r="D36" s="63" t="s">
        <v>92</v>
      </c>
      <c r="E36" s="64"/>
      <c r="F36" s="65"/>
      <c r="G36" s="67">
        <f t="shared" ref="G36:G38" si="27">E36*F36</f>
        <v>0</v>
      </c>
      <c r="H36" s="128"/>
      <c r="I36" s="65"/>
      <c r="J36" s="69">
        <f t="shared" ref="J36:J38" si="28">H36*I36</f>
        <v>0</v>
      </c>
      <c r="K36" s="128"/>
      <c r="L36" s="65"/>
      <c r="M36" s="69">
        <f t="shared" ref="M36:M38" si="29">K36*L36</f>
        <v>0</v>
      </c>
      <c r="N36" s="128"/>
      <c r="O36" s="65"/>
      <c r="P36" s="69">
        <f t="shared" ref="P36:P38" si="30">N36*O36</f>
        <v>0</v>
      </c>
      <c r="Q36" s="70">
        <f t="shared" si="21"/>
        <v>0</v>
      </c>
      <c r="R36" s="71"/>
      <c r="S36" s="299"/>
      <c r="T36" s="50"/>
      <c r="U36" s="50"/>
      <c r="V36" s="50"/>
      <c r="W36" s="50"/>
      <c r="X36" s="50"/>
      <c r="Y36" s="50"/>
      <c r="Z36" s="50"/>
    </row>
    <row r="37" spans="1:26" ht="39.75" customHeight="1" x14ac:dyDescent="0.2">
      <c r="A37" s="35" t="s">
        <v>14</v>
      </c>
      <c r="B37" s="36" t="s">
        <v>36</v>
      </c>
      <c r="C37" s="62" t="s">
        <v>53</v>
      </c>
      <c r="D37" s="63" t="s">
        <v>92</v>
      </c>
      <c r="E37" s="64"/>
      <c r="F37" s="65"/>
      <c r="G37" s="67">
        <f t="shared" si="27"/>
        <v>0</v>
      </c>
      <c r="H37" s="128"/>
      <c r="I37" s="65"/>
      <c r="J37" s="69">
        <f t="shared" si="28"/>
        <v>0</v>
      </c>
      <c r="K37" s="128"/>
      <c r="L37" s="65"/>
      <c r="M37" s="69">
        <f t="shared" si="29"/>
        <v>0</v>
      </c>
      <c r="N37" s="128"/>
      <c r="O37" s="65"/>
      <c r="P37" s="69">
        <f t="shared" si="30"/>
        <v>0</v>
      </c>
      <c r="Q37" s="70">
        <f t="shared" si="21"/>
        <v>0</v>
      </c>
      <c r="R37" s="71"/>
      <c r="S37" s="299"/>
      <c r="T37" s="50"/>
      <c r="U37" s="50"/>
      <c r="V37" s="50"/>
      <c r="W37" s="50"/>
      <c r="X37" s="50"/>
      <c r="Y37" s="50"/>
      <c r="Z37" s="50"/>
    </row>
    <row r="38" spans="1:26" ht="39.75" customHeight="1" x14ac:dyDescent="0.2">
      <c r="A38" s="45" t="s">
        <v>14</v>
      </c>
      <c r="B38" s="46" t="s">
        <v>37</v>
      </c>
      <c r="C38" s="81" t="s">
        <v>53</v>
      </c>
      <c r="D38" s="84" t="s">
        <v>92</v>
      </c>
      <c r="E38" s="85"/>
      <c r="F38" s="86"/>
      <c r="G38" s="88">
        <f t="shared" si="27"/>
        <v>0</v>
      </c>
      <c r="H38" s="117"/>
      <c r="I38" s="86"/>
      <c r="J38" s="90">
        <f t="shared" si="28"/>
        <v>0</v>
      </c>
      <c r="K38" s="117"/>
      <c r="L38" s="86"/>
      <c r="M38" s="90">
        <f t="shared" si="29"/>
        <v>0</v>
      </c>
      <c r="N38" s="117"/>
      <c r="O38" s="86"/>
      <c r="P38" s="90">
        <f t="shared" si="30"/>
        <v>0</v>
      </c>
      <c r="Q38" s="92">
        <f t="shared" si="21"/>
        <v>0</v>
      </c>
      <c r="R38" s="93"/>
      <c r="S38" s="299"/>
      <c r="T38" s="50"/>
      <c r="U38" s="50"/>
      <c r="V38" s="50"/>
      <c r="W38" s="50"/>
      <c r="X38" s="50"/>
      <c r="Y38" s="50"/>
      <c r="Z38" s="50"/>
    </row>
    <row r="39" spans="1:26" ht="30" customHeight="1" x14ac:dyDescent="0.2">
      <c r="A39" s="52" t="s">
        <v>31</v>
      </c>
      <c r="B39" s="54" t="s">
        <v>54</v>
      </c>
      <c r="C39" s="55" t="s">
        <v>55</v>
      </c>
      <c r="D39" s="56"/>
      <c r="E39" s="52">
        <f t="shared" ref="E39:P39" si="31">SUM(E40:E42)</f>
        <v>0</v>
      </c>
      <c r="F39" s="57">
        <f t="shared" si="31"/>
        <v>0</v>
      </c>
      <c r="G39" s="58">
        <f t="shared" si="31"/>
        <v>0</v>
      </c>
      <c r="H39" s="52">
        <f t="shared" si="31"/>
        <v>0</v>
      </c>
      <c r="I39" s="57">
        <f t="shared" si="31"/>
        <v>0</v>
      </c>
      <c r="J39" s="58">
        <f t="shared" si="31"/>
        <v>0</v>
      </c>
      <c r="K39" s="52">
        <f t="shared" si="31"/>
        <v>0</v>
      </c>
      <c r="L39" s="57">
        <f t="shared" si="31"/>
        <v>0</v>
      </c>
      <c r="M39" s="58">
        <f t="shared" si="31"/>
        <v>0</v>
      </c>
      <c r="N39" s="52">
        <f t="shared" si="31"/>
        <v>0</v>
      </c>
      <c r="O39" s="57">
        <f t="shared" si="31"/>
        <v>0</v>
      </c>
      <c r="P39" s="58">
        <f t="shared" si="31"/>
        <v>0</v>
      </c>
      <c r="Q39" s="59">
        <f t="shared" si="21"/>
        <v>0</v>
      </c>
      <c r="R39" s="60"/>
      <c r="S39" s="308" t="s">
        <v>102</v>
      </c>
      <c r="T39" s="61"/>
      <c r="U39" s="61"/>
      <c r="V39" s="61"/>
      <c r="W39" s="61"/>
      <c r="X39" s="61"/>
      <c r="Y39" s="61"/>
      <c r="Z39" s="61"/>
    </row>
    <row r="40" spans="1:26" ht="39.75" customHeight="1" x14ac:dyDescent="0.2">
      <c r="A40" s="35" t="s">
        <v>14</v>
      </c>
      <c r="B40" s="36" t="s">
        <v>33</v>
      </c>
      <c r="C40" s="62" t="s">
        <v>56</v>
      </c>
      <c r="D40" s="63" t="s">
        <v>92</v>
      </c>
      <c r="E40" s="64"/>
      <c r="F40" s="65"/>
      <c r="G40" s="67">
        <f t="shared" ref="G40:G42" si="32">E40*F40</f>
        <v>0</v>
      </c>
      <c r="H40" s="128"/>
      <c r="I40" s="65"/>
      <c r="J40" s="69">
        <f t="shared" ref="J40:J42" si="33">H40*I40</f>
        <v>0</v>
      </c>
      <c r="K40" s="128"/>
      <c r="L40" s="65"/>
      <c r="M40" s="69">
        <f t="shared" ref="M40:M42" si="34">K40*L40</f>
        <v>0</v>
      </c>
      <c r="N40" s="128"/>
      <c r="O40" s="65"/>
      <c r="P40" s="69">
        <f t="shared" ref="P40:P42" si="35">N40*O40</f>
        <v>0</v>
      </c>
      <c r="Q40" s="70">
        <f t="shared" si="21"/>
        <v>0</v>
      </c>
      <c r="R40" s="71"/>
      <c r="S40" s="299"/>
      <c r="T40" s="50"/>
      <c r="U40" s="50"/>
      <c r="V40" s="50"/>
      <c r="W40" s="50"/>
      <c r="X40" s="50"/>
      <c r="Y40" s="50"/>
      <c r="Z40" s="50"/>
    </row>
    <row r="41" spans="1:26" ht="39.75" customHeight="1" x14ac:dyDescent="0.2">
      <c r="A41" s="35" t="s">
        <v>14</v>
      </c>
      <c r="B41" s="36" t="s">
        <v>36</v>
      </c>
      <c r="C41" s="62" t="s">
        <v>56</v>
      </c>
      <c r="D41" s="63" t="s">
        <v>92</v>
      </c>
      <c r="E41" s="64"/>
      <c r="F41" s="65"/>
      <c r="G41" s="67">
        <f t="shared" si="32"/>
        <v>0</v>
      </c>
      <c r="H41" s="128"/>
      <c r="I41" s="65"/>
      <c r="J41" s="69">
        <f t="shared" si="33"/>
        <v>0</v>
      </c>
      <c r="K41" s="128"/>
      <c r="L41" s="65"/>
      <c r="M41" s="69">
        <f t="shared" si="34"/>
        <v>0</v>
      </c>
      <c r="N41" s="128"/>
      <c r="O41" s="65"/>
      <c r="P41" s="69">
        <f t="shared" si="35"/>
        <v>0</v>
      </c>
      <c r="Q41" s="70">
        <f t="shared" si="21"/>
        <v>0</v>
      </c>
      <c r="R41" s="71"/>
      <c r="S41" s="299"/>
      <c r="T41" s="50"/>
      <c r="U41" s="50"/>
      <c r="V41" s="50"/>
      <c r="W41" s="50"/>
      <c r="X41" s="50"/>
      <c r="Y41" s="50"/>
      <c r="Z41" s="50"/>
    </row>
    <row r="42" spans="1:26" ht="39.75" customHeight="1" x14ac:dyDescent="0.2">
      <c r="A42" s="45" t="s">
        <v>14</v>
      </c>
      <c r="B42" s="46" t="s">
        <v>37</v>
      </c>
      <c r="C42" s="81" t="s">
        <v>56</v>
      </c>
      <c r="D42" s="84" t="s">
        <v>92</v>
      </c>
      <c r="E42" s="85"/>
      <c r="F42" s="86"/>
      <c r="G42" s="88">
        <f t="shared" si="32"/>
        <v>0</v>
      </c>
      <c r="H42" s="117"/>
      <c r="I42" s="86"/>
      <c r="J42" s="90">
        <f t="shared" si="33"/>
        <v>0</v>
      </c>
      <c r="K42" s="117"/>
      <c r="L42" s="86"/>
      <c r="M42" s="90">
        <f t="shared" si="34"/>
        <v>0</v>
      </c>
      <c r="N42" s="117"/>
      <c r="O42" s="86"/>
      <c r="P42" s="90">
        <f t="shared" si="35"/>
        <v>0</v>
      </c>
      <c r="Q42" s="92">
        <f t="shared" si="21"/>
        <v>0</v>
      </c>
      <c r="R42" s="93"/>
      <c r="S42" s="299"/>
      <c r="T42" s="50"/>
      <c r="U42" s="50"/>
      <c r="V42" s="50"/>
      <c r="W42" s="50"/>
      <c r="X42" s="50"/>
      <c r="Y42" s="50"/>
      <c r="Z42" s="50"/>
    </row>
    <row r="43" spans="1:26" ht="15" customHeight="1" x14ac:dyDescent="0.2">
      <c r="A43" s="100" t="s">
        <v>57</v>
      </c>
      <c r="B43" s="102"/>
      <c r="C43" s="130"/>
      <c r="D43" s="131"/>
      <c r="E43" s="98">
        <f t="shared" ref="E43:Q43" si="36">E39+E35+E31</f>
        <v>0</v>
      </c>
      <c r="F43" s="132">
        <f t="shared" si="36"/>
        <v>0</v>
      </c>
      <c r="G43" s="133">
        <f t="shared" si="36"/>
        <v>0</v>
      </c>
      <c r="H43" s="98">
        <f t="shared" si="36"/>
        <v>0</v>
      </c>
      <c r="I43" s="132">
        <f t="shared" si="36"/>
        <v>0</v>
      </c>
      <c r="J43" s="133">
        <f t="shared" si="36"/>
        <v>0</v>
      </c>
      <c r="K43" s="98">
        <f t="shared" si="36"/>
        <v>0</v>
      </c>
      <c r="L43" s="132">
        <f t="shared" si="36"/>
        <v>0</v>
      </c>
      <c r="M43" s="133">
        <f t="shared" si="36"/>
        <v>0</v>
      </c>
      <c r="N43" s="98">
        <f t="shared" si="36"/>
        <v>0</v>
      </c>
      <c r="O43" s="132">
        <f t="shared" si="36"/>
        <v>0</v>
      </c>
      <c r="P43" s="133">
        <f t="shared" si="36"/>
        <v>0</v>
      </c>
      <c r="Q43" s="134">
        <f t="shared" si="36"/>
        <v>0</v>
      </c>
      <c r="R43" s="135"/>
      <c r="S43" s="137"/>
      <c r="T43" s="50"/>
      <c r="U43" s="50"/>
      <c r="V43" s="50"/>
      <c r="W43" s="50"/>
      <c r="X43" s="50"/>
      <c r="Y43" s="50"/>
      <c r="Z43" s="50"/>
    </row>
    <row r="44" spans="1:26" ht="15.75" customHeight="1" x14ac:dyDescent="0.2">
      <c r="A44" s="108" t="s">
        <v>27</v>
      </c>
      <c r="B44" s="139" t="s">
        <v>111</v>
      </c>
      <c r="C44" s="89" t="s">
        <v>58</v>
      </c>
      <c r="D44" s="105"/>
      <c r="E44" s="106"/>
      <c r="F44" s="105"/>
      <c r="G44" s="107"/>
      <c r="H44" s="106"/>
      <c r="I44" s="105"/>
      <c r="J44" s="107"/>
      <c r="K44" s="106"/>
      <c r="L44" s="105"/>
      <c r="M44" s="107"/>
      <c r="N44" s="106"/>
      <c r="O44" s="105"/>
      <c r="P44" s="107"/>
      <c r="Q44" s="124"/>
      <c r="R44" s="49"/>
      <c r="S44" s="140"/>
      <c r="T44" s="50"/>
      <c r="U44" s="50"/>
      <c r="V44" s="50"/>
      <c r="W44" s="50"/>
      <c r="X44" s="50"/>
      <c r="Y44" s="50"/>
      <c r="Z44" s="50"/>
    </row>
    <row r="45" spans="1:26" ht="64.5" customHeight="1" x14ac:dyDescent="0.2">
      <c r="A45" s="52" t="s">
        <v>31</v>
      </c>
      <c r="B45" s="54" t="s">
        <v>60</v>
      </c>
      <c r="C45" s="110" t="s">
        <v>61</v>
      </c>
      <c r="D45" s="125"/>
      <c r="E45" s="112">
        <f t="shared" ref="E45:P45" si="37">SUM(E46:E48)</f>
        <v>3</v>
      </c>
      <c r="F45" s="113">
        <f t="shared" si="37"/>
        <v>5500</v>
      </c>
      <c r="G45" s="114">
        <f t="shared" si="37"/>
        <v>7000</v>
      </c>
      <c r="H45" s="112">
        <f t="shared" si="37"/>
        <v>0</v>
      </c>
      <c r="I45" s="113">
        <f t="shared" si="37"/>
        <v>0</v>
      </c>
      <c r="J45" s="114">
        <f t="shared" si="37"/>
        <v>0</v>
      </c>
      <c r="K45" s="112">
        <f t="shared" si="37"/>
        <v>0</v>
      </c>
      <c r="L45" s="113">
        <f t="shared" si="37"/>
        <v>0</v>
      </c>
      <c r="M45" s="114">
        <f t="shared" si="37"/>
        <v>0</v>
      </c>
      <c r="N45" s="112">
        <f t="shared" si="37"/>
        <v>0</v>
      </c>
      <c r="O45" s="113">
        <f t="shared" si="37"/>
        <v>0</v>
      </c>
      <c r="P45" s="114">
        <f t="shared" si="37"/>
        <v>0</v>
      </c>
      <c r="Q45" s="59">
        <f t="shared" ref="Q45:Q52" si="38">G45+J45+M45+P45</f>
        <v>7000</v>
      </c>
      <c r="R45" s="116"/>
      <c r="S45" s="308" t="s">
        <v>122</v>
      </c>
      <c r="T45" s="61"/>
      <c r="U45" s="61"/>
      <c r="V45" s="61"/>
      <c r="W45" s="61"/>
      <c r="X45" s="61"/>
      <c r="Y45" s="61"/>
      <c r="Z45" s="61"/>
    </row>
    <row r="46" spans="1:26" ht="48" customHeight="1" x14ac:dyDescent="0.2">
      <c r="A46" s="35" t="s">
        <v>14</v>
      </c>
      <c r="B46" s="36" t="s">
        <v>33</v>
      </c>
      <c r="C46" s="62" t="s">
        <v>216</v>
      </c>
      <c r="D46" s="63" t="s">
        <v>80</v>
      </c>
      <c r="E46" s="64">
        <v>1</v>
      </c>
      <c r="F46" s="65">
        <v>4000</v>
      </c>
      <c r="G46" s="67">
        <f t="shared" ref="G46:G48" si="39">E46*F46</f>
        <v>4000</v>
      </c>
      <c r="H46" s="128"/>
      <c r="I46" s="65"/>
      <c r="J46" s="69">
        <f t="shared" ref="J46:J48" si="40">H46*I46</f>
        <v>0</v>
      </c>
      <c r="K46" s="128"/>
      <c r="L46" s="65"/>
      <c r="M46" s="69">
        <f t="shared" ref="M46:M48" si="41">K46*L46</f>
        <v>0</v>
      </c>
      <c r="N46" s="128"/>
      <c r="O46" s="65"/>
      <c r="P46" s="69">
        <f t="shared" ref="P46:P48" si="42">N46*O46</f>
        <v>0</v>
      </c>
      <c r="Q46" s="70">
        <f t="shared" si="38"/>
        <v>4000</v>
      </c>
      <c r="R46" s="71"/>
      <c r="S46" s="299"/>
      <c r="T46" s="50"/>
      <c r="U46" s="50"/>
      <c r="V46" s="50"/>
      <c r="W46" s="50"/>
      <c r="X46" s="50"/>
      <c r="Y46" s="50"/>
      <c r="Z46" s="50"/>
    </row>
    <row r="47" spans="1:26" ht="48" customHeight="1" x14ac:dyDescent="0.2">
      <c r="A47" s="35" t="s">
        <v>14</v>
      </c>
      <c r="B47" s="36" t="s">
        <v>36</v>
      </c>
      <c r="C47" s="62" t="s">
        <v>217</v>
      </c>
      <c r="D47" s="63" t="s">
        <v>80</v>
      </c>
      <c r="E47" s="64">
        <v>2</v>
      </c>
      <c r="F47" s="65">
        <v>1500</v>
      </c>
      <c r="G47" s="67">
        <f t="shared" si="39"/>
        <v>3000</v>
      </c>
      <c r="H47" s="128"/>
      <c r="I47" s="65"/>
      <c r="J47" s="69">
        <f t="shared" si="40"/>
        <v>0</v>
      </c>
      <c r="K47" s="128"/>
      <c r="L47" s="65"/>
      <c r="M47" s="69">
        <f t="shared" si="41"/>
        <v>0</v>
      </c>
      <c r="N47" s="128"/>
      <c r="O47" s="65"/>
      <c r="P47" s="69">
        <f t="shared" si="42"/>
        <v>0</v>
      </c>
      <c r="Q47" s="70">
        <f t="shared" si="38"/>
        <v>3000</v>
      </c>
      <c r="R47" s="71"/>
      <c r="S47" s="299"/>
      <c r="T47" s="50"/>
      <c r="U47" s="50"/>
      <c r="V47" s="50"/>
      <c r="W47" s="50"/>
      <c r="X47" s="50"/>
      <c r="Y47" s="50"/>
      <c r="Z47" s="50"/>
    </row>
    <row r="48" spans="1:26" ht="48" customHeight="1" x14ac:dyDescent="0.2">
      <c r="A48" s="66" t="s">
        <v>14</v>
      </c>
      <c r="B48" s="68" t="s">
        <v>37</v>
      </c>
      <c r="C48" s="72" t="s">
        <v>63</v>
      </c>
      <c r="D48" s="73" t="s">
        <v>80</v>
      </c>
      <c r="E48" s="74"/>
      <c r="F48" s="75"/>
      <c r="G48" s="76">
        <f t="shared" si="39"/>
        <v>0</v>
      </c>
      <c r="H48" s="142"/>
      <c r="I48" s="75"/>
      <c r="J48" s="77">
        <f t="shared" si="40"/>
        <v>0</v>
      </c>
      <c r="K48" s="142"/>
      <c r="L48" s="75"/>
      <c r="M48" s="77">
        <f t="shared" si="41"/>
        <v>0</v>
      </c>
      <c r="N48" s="142"/>
      <c r="O48" s="75"/>
      <c r="P48" s="77">
        <f t="shared" si="42"/>
        <v>0</v>
      </c>
      <c r="Q48" s="92">
        <f t="shared" si="38"/>
        <v>0</v>
      </c>
      <c r="R48" s="79"/>
      <c r="S48" s="299"/>
      <c r="T48" s="50"/>
      <c r="U48" s="50"/>
      <c r="V48" s="50"/>
      <c r="W48" s="50"/>
      <c r="X48" s="50"/>
      <c r="Y48" s="50"/>
      <c r="Z48" s="50"/>
    </row>
    <row r="49" spans="1:26" ht="56.25" customHeight="1" x14ac:dyDescent="0.2">
      <c r="A49" s="52" t="s">
        <v>31</v>
      </c>
      <c r="B49" s="54" t="s">
        <v>64</v>
      </c>
      <c r="C49" s="55" t="s">
        <v>65</v>
      </c>
      <c r="D49" s="56"/>
      <c r="E49" s="52">
        <f t="shared" ref="E49:P49" si="43">SUM(E50:E52)</f>
        <v>0</v>
      </c>
      <c r="F49" s="57">
        <f t="shared" si="43"/>
        <v>0</v>
      </c>
      <c r="G49" s="58">
        <f t="shared" si="43"/>
        <v>0</v>
      </c>
      <c r="H49" s="52">
        <f t="shared" si="43"/>
        <v>0</v>
      </c>
      <c r="I49" s="57">
        <f t="shared" si="43"/>
        <v>0</v>
      </c>
      <c r="J49" s="58">
        <f t="shared" si="43"/>
        <v>0</v>
      </c>
      <c r="K49" s="52">
        <f t="shared" si="43"/>
        <v>0</v>
      </c>
      <c r="L49" s="57">
        <f t="shared" si="43"/>
        <v>0</v>
      </c>
      <c r="M49" s="58">
        <f t="shared" si="43"/>
        <v>0</v>
      </c>
      <c r="N49" s="52">
        <f t="shared" si="43"/>
        <v>0</v>
      </c>
      <c r="O49" s="57">
        <f t="shared" si="43"/>
        <v>0</v>
      </c>
      <c r="P49" s="58">
        <f t="shared" si="43"/>
        <v>0</v>
      </c>
      <c r="Q49" s="59">
        <f t="shared" si="38"/>
        <v>0</v>
      </c>
      <c r="R49" s="60"/>
      <c r="S49" s="313" t="s">
        <v>138</v>
      </c>
      <c r="T49" s="61"/>
      <c r="U49" s="61"/>
      <c r="V49" s="61"/>
      <c r="W49" s="61"/>
      <c r="X49" s="61"/>
      <c r="Y49" s="61"/>
      <c r="Z49" s="61"/>
    </row>
    <row r="50" spans="1:26" ht="45" customHeight="1" x14ac:dyDescent="0.2">
      <c r="A50" s="35" t="s">
        <v>14</v>
      </c>
      <c r="B50" s="36" t="s">
        <v>33</v>
      </c>
      <c r="C50" s="62" t="s">
        <v>66</v>
      </c>
      <c r="D50" s="147"/>
      <c r="E50" s="128"/>
      <c r="F50" s="148"/>
      <c r="G50" s="69">
        <f t="shared" ref="G50:G52" si="44">E50*F50</f>
        <v>0</v>
      </c>
      <c r="H50" s="128"/>
      <c r="I50" s="148"/>
      <c r="J50" s="69">
        <f t="shared" ref="J50:J52" si="45">H50*I50</f>
        <v>0</v>
      </c>
      <c r="K50" s="128"/>
      <c r="L50" s="148"/>
      <c r="M50" s="69">
        <f t="shared" ref="M50:M52" si="46">K50*L50</f>
        <v>0</v>
      </c>
      <c r="N50" s="128"/>
      <c r="O50" s="148"/>
      <c r="P50" s="69">
        <f t="shared" ref="P50:P52" si="47">N50*O50</f>
        <v>0</v>
      </c>
      <c r="Q50" s="70">
        <f t="shared" si="38"/>
        <v>0</v>
      </c>
      <c r="R50" s="71"/>
      <c r="S50" s="299"/>
      <c r="T50" s="50"/>
      <c r="U50" s="50"/>
      <c r="V50" s="50"/>
      <c r="W50" s="50"/>
      <c r="X50" s="50"/>
      <c r="Y50" s="50"/>
      <c r="Z50" s="50"/>
    </row>
    <row r="51" spans="1:26" ht="24.75" customHeight="1" x14ac:dyDescent="0.2">
      <c r="A51" s="35" t="s">
        <v>14</v>
      </c>
      <c r="B51" s="36" t="s">
        <v>36</v>
      </c>
      <c r="C51" s="62" t="s">
        <v>67</v>
      </c>
      <c r="D51" s="147"/>
      <c r="E51" s="128"/>
      <c r="F51" s="148"/>
      <c r="G51" s="69">
        <f t="shared" si="44"/>
        <v>0</v>
      </c>
      <c r="H51" s="128"/>
      <c r="I51" s="148"/>
      <c r="J51" s="69">
        <f t="shared" si="45"/>
        <v>0</v>
      </c>
      <c r="K51" s="128"/>
      <c r="L51" s="148"/>
      <c r="M51" s="69">
        <f t="shared" si="46"/>
        <v>0</v>
      </c>
      <c r="N51" s="128"/>
      <c r="O51" s="148"/>
      <c r="P51" s="69">
        <f t="shared" si="47"/>
        <v>0</v>
      </c>
      <c r="Q51" s="70">
        <f t="shared" si="38"/>
        <v>0</v>
      </c>
      <c r="R51" s="71"/>
      <c r="S51" s="299"/>
      <c r="T51" s="50"/>
      <c r="U51" s="50"/>
      <c r="V51" s="50"/>
      <c r="W51" s="50"/>
      <c r="X51" s="50"/>
      <c r="Y51" s="50"/>
      <c r="Z51" s="50"/>
    </row>
    <row r="52" spans="1:26" ht="21" customHeight="1" x14ac:dyDescent="0.2">
      <c r="A52" s="45" t="s">
        <v>14</v>
      </c>
      <c r="B52" s="46" t="s">
        <v>37</v>
      </c>
      <c r="C52" s="81" t="s">
        <v>68</v>
      </c>
      <c r="D52" s="154"/>
      <c r="E52" s="117"/>
      <c r="F52" s="118"/>
      <c r="G52" s="90">
        <f t="shared" si="44"/>
        <v>0</v>
      </c>
      <c r="H52" s="117"/>
      <c r="I52" s="118"/>
      <c r="J52" s="90">
        <f t="shared" si="45"/>
        <v>0</v>
      </c>
      <c r="K52" s="117"/>
      <c r="L52" s="118"/>
      <c r="M52" s="90">
        <f t="shared" si="46"/>
        <v>0</v>
      </c>
      <c r="N52" s="117"/>
      <c r="O52" s="118"/>
      <c r="P52" s="90">
        <f t="shared" si="47"/>
        <v>0</v>
      </c>
      <c r="Q52" s="92">
        <f t="shared" si="38"/>
        <v>0</v>
      </c>
      <c r="R52" s="93"/>
      <c r="S52" s="299"/>
      <c r="T52" s="50"/>
      <c r="U52" s="50"/>
      <c r="V52" s="50"/>
      <c r="W52" s="50"/>
      <c r="X52" s="50"/>
      <c r="Y52" s="50"/>
      <c r="Z52" s="50"/>
    </row>
    <row r="53" spans="1:26" ht="15" customHeight="1" x14ac:dyDescent="0.2">
      <c r="A53" s="100" t="s">
        <v>69</v>
      </c>
      <c r="B53" s="102"/>
      <c r="C53" s="130"/>
      <c r="D53" s="131"/>
      <c r="E53" s="98">
        <f t="shared" ref="E53:Q53" si="48">E49+E45</f>
        <v>3</v>
      </c>
      <c r="F53" s="132">
        <f t="shared" si="48"/>
        <v>5500</v>
      </c>
      <c r="G53" s="133">
        <f t="shared" si="48"/>
        <v>7000</v>
      </c>
      <c r="H53" s="98">
        <f t="shared" si="48"/>
        <v>0</v>
      </c>
      <c r="I53" s="132">
        <f t="shared" si="48"/>
        <v>0</v>
      </c>
      <c r="J53" s="133">
        <f t="shared" si="48"/>
        <v>0</v>
      </c>
      <c r="K53" s="98">
        <f t="shared" si="48"/>
        <v>0</v>
      </c>
      <c r="L53" s="132">
        <f t="shared" si="48"/>
        <v>0</v>
      </c>
      <c r="M53" s="133">
        <f t="shared" si="48"/>
        <v>0</v>
      </c>
      <c r="N53" s="98">
        <f t="shared" si="48"/>
        <v>0</v>
      </c>
      <c r="O53" s="132">
        <f t="shared" si="48"/>
        <v>0</v>
      </c>
      <c r="P53" s="133">
        <f t="shared" si="48"/>
        <v>0</v>
      </c>
      <c r="Q53" s="134">
        <f t="shared" si="48"/>
        <v>7000</v>
      </c>
      <c r="R53" s="135"/>
      <c r="S53" s="137"/>
      <c r="T53" s="50"/>
      <c r="U53" s="50"/>
      <c r="V53" s="50"/>
      <c r="W53" s="50"/>
      <c r="X53" s="50"/>
      <c r="Y53" s="50"/>
      <c r="Z53" s="50"/>
    </row>
    <row r="54" spans="1:26" ht="69.75" customHeight="1" x14ac:dyDescent="0.2">
      <c r="A54" s="80" t="s">
        <v>27</v>
      </c>
      <c r="B54" s="87" t="s">
        <v>70</v>
      </c>
      <c r="C54" s="89" t="s">
        <v>71</v>
      </c>
      <c r="D54" s="105"/>
      <c r="E54" s="106"/>
      <c r="F54" s="105"/>
      <c r="G54" s="107"/>
      <c r="H54" s="106"/>
      <c r="I54" s="105"/>
      <c r="J54" s="107"/>
      <c r="K54" s="106"/>
      <c r="L54" s="105"/>
      <c r="M54" s="107"/>
      <c r="N54" s="106"/>
      <c r="O54" s="105"/>
      <c r="P54" s="107"/>
      <c r="Q54" s="124"/>
      <c r="R54" s="49"/>
      <c r="S54" s="91" t="s">
        <v>72</v>
      </c>
      <c r="T54" s="50"/>
      <c r="U54" s="50"/>
      <c r="V54" s="50"/>
      <c r="W54" s="50"/>
      <c r="X54" s="50"/>
      <c r="Y54" s="50"/>
      <c r="Z54" s="50"/>
    </row>
    <row r="55" spans="1:26" ht="15" customHeight="1" x14ac:dyDescent="0.2">
      <c r="A55" s="52" t="s">
        <v>31</v>
      </c>
      <c r="B55" s="54" t="s">
        <v>73</v>
      </c>
      <c r="C55" s="110" t="s">
        <v>74</v>
      </c>
      <c r="D55" s="125"/>
      <c r="E55" s="112">
        <f t="shared" ref="E55:P55" si="49">SUM(E56:E58)</f>
        <v>14</v>
      </c>
      <c r="F55" s="113">
        <f t="shared" si="49"/>
        <v>5000</v>
      </c>
      <c r="G55" s="114">
        <f t="shared" si="49"/>
        <v>70000</v>
      </c>
      <c r="H55" s="112">
        <f t="shared" si="49"/>
        <v>0</v>
      </c>
      <c r="I55" s="113">
        <f t="shared" si="49"/>
        <v>0</v>
      </c>
      <c r="J55" s="114">
        <f t="shared" si="49"/>
        <v>0</v>
      </c>
      <c r="K55" s="112">
        <f t="shared" si="49"/>
        <v>0</v>
      </c>
      <c r="L55" s="113">
        <f t="shared" si="49"/>
        <v>0</v>
      </c>
      <c r="M55" s="114">
        <f t="shared" si="49"/>
        <v>0</v>
      </c>
      <c r="N55" s="112">
        <f t="shared" si="49"/>
        <v>0</v>
      </c>
      <c r="O55" s="113">
        <f t="shared" si="49"/>
        <v>0</v>
      </c>
      <c r="P55" s="114">
        <f t="shared" si="49"/>
        <v>0</v>
      </c>
      <c r="Q55" s="59">
        <f t="shared" ref="Q55:Q98" si="50">G55+J55+M55+P55</f>
        <v>70000</v>
      </c>
      <c r="R55" s="116"/>
      <c r="S55" s="308" t="s">
        <v>149</v>
      </c>
      <c r="T55" s="61"/>
      <c r="U55" s="61"/>
      <c r="V55" s="61"/>
      <c r="W55" s="61"/>
      <c r="X55" s="61"/>
      <c r="Y55" s="61"/>
      <c r="Z55" s="61"/>
    </row>
    <row r="56" spans="1:26" ht="39.75" customHeight="1" x14ac:dyDescent="0.2">
      <c r="A56" s="35" t="s">
        <v>14</v>
      </c>
      <c r="B56" s="36" t="s">
        <v>33</v>
      </c>
      <c r="C56" s="273" t="s">
        <v>218</v>
      </c>
      <c r="D56" s="158" t="s">
        <v>152</v>
      </c>
      <c r="E56" s="159">
        <v>14</v>
      </c>
      <c r="F56" s="37">
        <v>5000</v>
      </c>
      <c r="G56" s="160">
        <f t="shared" ref="G56:G58" si="51">E56*F56</f>
        <v>70000</v>
      </c>
      <c r="H56" s="128"/>
      <c r="I56" s="37"/>
      <c r="J56" s="69">
        <f t="shared" ref="J56:J58" si="52">H56*I56</f>
        <v>0</v>
      </c>
      <c r="K56" s="128"/>
      <c r="L56" s="37"/>
      <c r="M56" s="69">
        <f t="shared" ref="M56:M58" si="53">K56*L56</f>
        <v>0</v>
      </c>
      <c r="N56" s="128"/>
      <c r="O56" s="37"/>
      <c r="P56" s="69">
        <f t="shared" ref="P56:P58" si="54">N56*O56</f>
        <v>0</v>
      </c>
      <c r="Q56" s="70">
        <f t="shared" si="50"/>
        <v>70000</v>
      </c>
      <c r="R56" s="71"/>
      <c r="S56" s="299"/>
      <c r="T56" s="50"/>
      <c r="U56" s="50"/>
      <c r="V56" s="50"/>
      <c r="W56" s="50"/>
      <c r="X56" s="50"/>
      <c r="Y56" s="50"/>
      <c r="Z56" s="50"/>
    </row>
    <row r="57" spans="1:26" ht="39.75" customHeight="1" x14ac:dyDescent="0.2">
      <c r="A57" s="35" t="s">
        <v>14</v>
      </c>
      <c r="B57" s="36" t="s">
        <v>36</v>
      </c>
      <c r="C57" s="62" t="s">
        <v>75</v>
      </c>
      <c r="D57" s="158" t="s">
        <v>152</v>
      </c>
      <c r="E57" s="159"/>
      <c r="F57" s="37"/>
      <c r="G57" s="160">
        <f t="shared" si="51"/>
        <v>0</v>
      </c>
      <c r="H57" s="128"/>
      <c r="I57" s="37"/>
      <c r="J57" s="69">
        <f t="shared" si="52"/>
        <v>0</v>
      </c>
      <c r="K57" s="128"/>
      <c r="L57" s="37"/>
      <c r="M57" s="69">
        <f t="shared" si="53"/>
        <v>0</v>
      </c>
      <c r="N57" s="128"/>
      <c r="O57" s="37"/>
      <c r="P57" s="69">
        <f t="shared" si="54"/>
        <v>0</v>
      </c>
      <c r="Q57" s="70">
        <f t="shared" si="50"/>
        <v>0</v>
      </c>
      <c r="R57" s="71"/>
      <c r="S57" s="299"/>
      <c r="T57" s="50"/>
      <c r="U57" s="50"/>
      <c r="V57" s="50"/>
      <c r="W57" s="50"/>
      <c r="X57" s="50"/>
      <c r="Y57" s="50"/>
      <c r="Z57" s="50"/>
    </row>
    <row r="58" spans="1:26" ht="39.75" customHeight="1" x14ac:dyDescent="0.2">
      <c r="A58" s="45" t="s">
        <v>14</v>
      </c>
      <c r="B58" s="68" t="s">
        <v>37</v>
      </c>
      <c r="C58" s="72" t="s">
        <v>75</v>
      </c>
      <c r="D58" s="161" t="s">
        <v>152</v>
      </c>
      <c r="E58" s="162"/>
      <c r="F58" s="163"/>
      <c r="G58" s="164">
        <f t="shared" si="51"/>
        <v>0</v>
      </c>
      <c r="H58" s="142"/>
      <c r="I58" s="163"/>
      <c r="J58" s="77">
        <f t="shared" si="52"/>
        <v>0</v>
      </c>
      <c r="K58" s="142"/>
      <c r="L58" s="163"/>
      <c r="M58" s="77">
        <f t="shared" si="53"/>
        <v>0</v>
      </c>
      <c r="N58" s="142"/>
      <c r="O58" s="163"/>
      <c r="P58" s="77">
        <f t="shared" si="54"/>
        <v>0</v>
      </c>
      <c r="Q58" s="92">
        <f t="shared" si="50"/>
        <v>0</v>
      </c>
      <c r="R58" s="79"/>
      <c r="S58" s="309"/>
      <c r="T58" s="50"/>
      <c r="U58" s="50"/>
      <c r="V58" s="50"/>
      <c r="W58" s="50"/>
      <c r="X58" s="50"/>
      <c r="Y58" s="50"/>
      <c r="Z58" s="50"/>
    </row>
    <row r="59" spans="1:26" ht="27.75" customHeight="1" x14ac:dyDescent="0.2">
      <c r="A59" s="52" t="s">
        <v>31</v>
      </c>
      <c r="B59" s="54" t="s">
        <v>76</v>
      </c>
      <c r="C59" s="55" t="s">
        <v>77</v>
      </c>
      <c r="D59" s="56"/>
      <c r="E59" s="52">
        <f t="shared" ref="E59:P59" si="55">SUM(E60:E86)</f>
        <v>54</v>
      </c>
      <c r="F59" s="57">
        <f t="shared" si="55"/>
        <v>19095</v>
      </c>
      <c r="G59" s="58">
        <f t="shared" si="55"/>
        <v>30595</v>
      </c>
      <c r="H59" s="52">
        <f t="shared" si="55"/>
        <v>0</v>
      </c>
      <c r="I59" s="57">
        <f t="shared" si="55"/>
        <v>0</v>
      </c>
      <c r="J59" s="58">
        <f t="shared" si="55"/>
        <v>0</v>
      </c>
      <c r="K59" s="52">
        <f t="shared" si="55"/>
        <v>0</v>
      </c>
      <c r="L59" s="57">
        <f t="shared" si="55"/>
        <v>0</v>
      </c>
      <c r="M59" s="58">
        <f t="shared" si="55"/>
        <v>0</v>
      </c>
      <c r="N59" s="52">
        <f t="shared" si="55"/>
        <v>0</v>
      </c>
      <c r="O59" s="57">
        <f t="shared" si="55"/>
        <v>0</v>
      </c>
      <c r="P59" s="58">
        <f t="shared" si="55"/>
        <v>0</v>
      </c>
      <c r="Q59" s="59">
        <f t="shared" si="50"/>
        <v>30595</v>
      </c>
      <c r="R59" s="60"/>
      <c r="S59" s="310" t="s">
        <v>169</v>
      </c>
      <c r="T59" s="61"/>
      <c r="U59" s="61"/>
      <c r="V59" s="61"/>
      <c r="W59" s="61"/>
      <c r="X59" s="61"/>
      <c r="Y59" s="61"/>
      <c r="Z59" s="61"/>
    </row>
    <row r="60" spans="1:26" ht="30" customHeight="1" x14ac:dyDescent="0.2">
      <c r="A60" s="35" t="s">
        <v>14</v>
      </c>
      <c r="B60" s="36" t="s">
        <v>33</v>
      </c>
      <c r="C60" s="126" t="s">
        <v>219</v>
      </c>
      <c r="D60" s="63" t="s">
        <v>80</v>
      </c>
      <c r="E60" s="64"/>
      <c r="F60" s="65"/>
      <c r="G60" s="67">
        <f t="shared" ref="G60:G86" si="56">E60*F60</f>
        <v>0</v>
      </c>
      <c r="H60" s="128"/>
      <c r="I60" s="65"/>
      <c r="J60" s="69">
        <f t="shared" ref="J60:J86" si="57">H60*I60</f>
        <v>0</v>
      </c>
      <c r="K60" s="128"/>
      <c r="L60" s="65"/>
      <c r="M60" s="69">
        <f t="shared" ref="M60:M86" si="58">K60*L60</f>
        <v>0</v>
      </c>
      <c r="N60" s="128"/>
      <c r="O60" s="65"/>
      <c r="P60" s="69">
        <f t="shared" ref="P60:P86" si="59">N60*O60</f>
        <v>0</v>
      </c>
      <c r="Q60" s="70">
        <f t="shared" si="50"/>
        <v>0</v>
      </c>
      <c r="R60" s="71"/>
      <c r="S60" s="299"/>
      <c r="T60" s="50"/>
      <c r="U60" s="50"/>
      <c r="V60" s="50"/>
      <c r="W60" s="50"/>
      <c r="X60" s="50"/>
      <c r="Y60" s="50"/>
      <c r="Z60" s="50"/>
    </row>
    <row r="61" spans="1:26" s="255" customFormat="1" ht="39.75" customHeight="1" x14ac:dyDescent="0.2">
      <c r="A61" s="35"/>
      <c r="B61" s="36" t="s">
        <v>236</v>
      </c>
      <c r="C61" s="274" t="s">
        <v>220</v>
      </c>
      <c r="D61" s="63" t="s">
        <v>80</v>
      </c>
      <c r="E61" s="64">
        <v>1</v>
      </c>
      <c r="F61" s="65">
        <v>1000</v>
      </c>
      <c r="G61" s="67">
        <f>E61*F61</f>
        <v>1000</v>
      </c>
      <c r="H61" s="128"/>
      <c r="I61" s="65"/>
      <c r="J61" s="69"/>
      <c r="K61" s="128"/>
      <c r="L61" s="65"/>
      <c r="M61" s="69"/>
      <c r="N61" s="128"/>
      <c r="O61" s="65"/>
      <c r="P61" s="69"/>
      <c r="Q61" s="70"/>
      <c r="R61" s="71"/>
      <c r="S61" s="300"/>
      <c r="T61" s="50"/>
      <c r="U61" s="50"/>
      <c r="V61" s="50"/>
      <c r="W61" s="50"/>
      <c r="X61" s="50"/>
      <c r="Y61" s="50"/>
      <c r="Z61" s="50"/>
    </row>
    <row r="62" spans="1:26" s="255" customFormat="1" ht="39.75" customHeight="1" x14ac:dyDescent="0.2">
      <c r="A62" s="35"/>
      <c r="B62" s="36" t="s">
        <v>237</v>
      </c>
      <c r="C62" s="274" t="s">
        <v>221</v>
      </c>
      <c r="D62" s="63" t="s">
        <v>80</v>
      </c>
      <c r="E62" s="64">
        <v>1</v>
      </c>
      <c r="F62" s="65">
        <v>1300</v>
      </c>
      <c r="G62" s="67">
        <f t="shared" ref="G62:G76" si="60">E62*F62</f>
        <v>1300</v>
      </c>
      <c r="H62" s="128"/>
      <c r="I62" s="65"/>
      <c r="J62" s="69"/>
      <c r="K62" s="128"/>
      <c r="L62" s="65"/>
      <c r="M62" s="69"/>
      <c r="N62" s="128"/>
      <c r="O62" s="65"/>
      <c r="P62" s="69"/>
      <c r="Q62" s="70"/>
      <c r="R62" s="71"/>
      <c r="S62" s="300"/>
      <c r="T62" s="50"/>
      <c r="U62" s="50"/>
      <c r="V62" s="50"/>
      <c r="W62" s="50"/>
      <c r="X62" s="50"/>
      <c r="Y62" s="50"/>
      <c r="Z62" s="50"/>
    </row>
    <row r="63" spans="1:26" s="255" customFormat="1" ht="37.5" customHeight="1" x14ac:dyDescent="0.2">
      <c r="A63" s="35"/>
      <c r="B63" s="36" t="s">
        <v>45</v>
      </c>
      <c r="C63" s="275" t="s">
        <v>222</v>
      </c>
      <c r="D63" s="63" t="s">
        <v>80</v>
      </c>
      <c r="E63" s="64">
        <v>4</v>
      </c>
      <c r="F63" s="65">
        <v>900</v>
      </c>
      <c r="G63" s="67">
        <f t="shared" si="60"/>
        <v>3600</v>
      </c>
      <c r="H63" s="128"/>
      <c r="I63" s="65"/>
      <c r="J63" s="69"/>
      <c r="K63" s="128"/>
      <c r="L63" s="65"/>
      <c r="M63" s="69"/>
      <c r="N63" s="128"/>
      <c r="O63" s="65"/>
      <c r="P63" s="69"/>
      <c r="Q63" s="70"/>
      <c r="R63" s="71"/>
      <c r="S63" s="300"/>
      <c r="T63" s="50"/>
      <c r="U63" s="50"/>
      <c r="V63" s="50"/>
      <c r="W63" s="50"/>
      <c r="X63" s="50"/>
      <c r="Y63" s="50"/>
      <c r="Z63" s="50"/>
    </row>
    <row r="64" spans="1:26" s="255" customFormat="1" ht="60.75" customHeight="1" x14ac:dyDescent="0.2">
      <c r="A64" s="35"/>
      <c r="B64" s="36" t="s">
        <v>111</v>
      </c>
      <c r="C64" s="275" t="s">
        <v>223</v>
      </c>
      <c r="D64" s="63" t="s">
        <v>80</v>
      </c>
      <c r="E64" s="64">
        <v>1</v>
      </c>
      <c r="F64" s="65">
        <v>400</v>
      </c>
      <c r="G64" s="67">
        <f t="shared" si="60"/>
        <v>400</v>
      </c>
      <c r="H64" s="128"/>
      <c r="I64" s="65"/>
      <c r="J64" s="69"/>
      <c r="K64" s="128"/>
      <c r="L64" s="65"/>
      <c r="M64" s="69"/>
      <c r="N64" s="128"/>
      <c r="O64" s="65"/>
      <c r="P64" s="69"/>
      <c r="Q64" s="70"/>
      <c r="R64" s="71"/>
      <c r="S64" s="300"/>
      <c r="T64" s="50"/>
      <c r="U64" s="50"/>
      <c r="V64" s="50"/>
      <c r="W64" s="50"/>
      <c r="X64" s="50"/>
      <c r="Y64" s="50"/>
      <c r="Z64" s="50"/>
    </row>
    <row r="65" spans="1:26" s="255" customFormat="1" ht="30" customHeight="1" x14ac:dyDescent="0.2">
      <c r="A65" s="35"/>
      <c r="B65" s="36" t="s">
        <v>70</v>
      </c>
      <c r="C65" s="276" t="s">
        <v>224</v>
      </c>
      <c r="D65" s="63" t="s">
        <v>80</v>
      </c>
      <c r="E65" s="64">
        <v>1</v>
      </c>
      <c r="F65" s="65">
        <v>420</v>
      </c>
      <c r="G65" s="67">
        <f t="shared" si="60"/>
        <v>420</v>
      </c>
      <c r="H65" s="128"/>
      <c r="I65" s="65"/>
      <c r="J65" s="69"/>
      <c r="K65" s="128"/>
      <c r="L65" s="65"/>
      <c r="M65" s="69"/>
      <c r="N65" s="128"/>
      <c r="O65" s="65"/>
      <c r="P65" s="69"/>
      <c r="Q65" s="70"/>
      <c r="R65" s="71"/>
      <c r="S65" s="300"/>
      <c r="T65" s="50"/>
      <c r="U65" s="50"/>
      <c r="V65" s="50"/>
      <c r="W65" s="50"/>
      <c r="X65" s="50"/>
      <c r="Y65" s="50"/>
      <c r="Z65" s="50"/>
    </row>
    <row r="66" spans="1:26" s="255" customFormat="1" ht="39.75" customHeight="1" x14ac:dyDescent="0.25">
      <c r="A66" s="35"/>
      <c r="B66" s="36" t="s">
        <v>93</v>
      </c>
      <c r="C66" s="277" t="s">
        <v>225</v>
      </c>
      <c r="D66" s="63" t="s">
        <v>80</v>
      </c>
      <c r="E66" s="64">
        <v>2</v>
      </c>
      <c r="F66" s="65">
        <v>95</v>
      </c>
      <c r="G66" s="67">
        <f t="shared" si="60"/>
        <v>190</v>
      </c>
      <c r="H66" s="128"/>
      <c r="I66" s="65"/>
      <c r="J66" s="69"/>
      <c r="K66" s="128"/>
      <c r="L66" s="65"/>
      <c r="M66" s="69"/>
      <c r="N66" s="128"/>
      <c r="O66" s="65"/>
      <c r="P66" s="69"/>
      <c r="Q66" s="70"/>
      <c r="R66" s="71"/>
      <c r="S66" s="300"/>
      <c r="T66" s="50"/>
      <c r="U66" s="50"/>
      <c r="V66" s="50"/>
      <c r="W66" s="50"/>
      <c r="X66" s="50"/>
      <c r="Y66" s="50"/>
      <c r="Z66" s="50"/>
    </row>
    <row r="67" spans="1:26" s="255" customFormat="1" ht="30" customHeight="1" x14ac:dyDescent="0.2">
      <c r="A67" s="35"/>
      <c r="B67" s="36" t="s">
        <v>99</v>
      </c>
      <c r="C67" s="276" t="s">
        <v>226</v>
      </c>
      <c r="D67" s="63" t="s">
        <v>80</v>
      </c>
      <c r="E67" s="64">
        <v>2</v>
      </c>
      <c r="F67" s="65">
        <v>10</v>
      </c>
      <c r="G67" s="67">
        <f t="shared" si="60"/>
        <v>20</v>
      </c>
      <c r="H67" s="128"/>
      <c r="I67" s="65"/>
      <c r="J67" s="69"/>
      <c r="K67" s="128"/>
      <c r="L67" s="65"/>
      <c r="M67" s="69"/>
      <c r="N67" s="128"/>
      <c r="O67" s="65"/>
      <c r="P67" s="69"/>
      <c r="Q67" s="70"/>
      <c r="R67" s="71"/>
      <c r="S67" s="300"/>
      <c r="T67" s="50"/>
      <c r="U67" s="50"/>
      <c r="V67" s="50"/>
      <c r="W67" s="50"/>
      <c r="X67" s="50"/>
      <c r="Y67" s="50"/>
      <c r="Z67" s="50"/>
    </row>
    <row r="68" spans="1:26" s="255" customFormat="1" ht="62.25" customHeight="1" x14ac:dyDescent="0.25">
      <c r="A68" s="35"/>
      <c r="B68" s="36" t="s">
        <v>110</v>
      </c>
      <c r="C68" s="277" t="s">
        <v>227</v>
      </c>
      <c r="D68" s="63" t="s">
        <v>80</v>
      </c>
      <c r="E68" s="64">
        <v>2</v>
      </c>
      <c r="F68" s="65">
        <v>350</v>
      </c>
      <c r="G68" s="67">
        <f t="shared" si="60"/>
        <v>700</v>
      </c>
      <c r="H68" s="128"/>
      <c r="I68" s="65"/>
      <c r="J68" s="69"/>
      <c r="K68" s="128"/>
      <c r="L68" s="65"/>
      <c r="M68" s="69"/>
      <c r="N68" s="128"/>
      <c r="O68" s="65"/>
      <c r="P68" s="69"/>
      <c r="Q68" s="70"/>
      <c r="R68" s="71"/>
      <c r="S68" s="300"/>
      <c r="T68" s="50"/>
      <c r="U68" s="50"/>
      <c r="V68" s="50"/>
      <c r="W68" s="50"/>
      <c r="X68" s="50"/>
      <c r="Y68" s="50"/>
      <c r="Z68" s="50"/>
    </row>
    <row r="69" spans="1:26" s="255" customFormat="1" ht="30" customHeight="1" x14ac:dyDescent="0.25">
      <c r="A69" s="35"/>
      <c r="B69" s="36" t="s">
        <v>134</v>
      </c>
      <c r="C69" s="277" t="s">
        <v>228</v>
      </c>
      <c r="D69" s="63" t="s">
        <v>80</v>
      </c>
      <c r="E69" s="64">
        <v>1</v>
      </c>
      <c r="F69" s="65">
        <v>2950</v>
      </c>
      <c r="G69" s="67">
        <f t="shared" si="60"/>
        <v>2950</v>
      </c>
      <c r="H69" s="128"/>
      <c r="I69" s="65"/>
      <c r="J69" s="69"/>
      <c r="K69" s="128"/>
      <c r="L69" s="65"/>
      <c r="M69" s="69"/>
      <c r="N69" s="128"/>
      <c r="O69" s="65"/>
      <c r="P69" s="69"/>
      <c r="Q69" s="70"/>
      <c r="R69" s="71"/>
      <c r="S69" s="300"/>
      <c r="T69" s="50"/>
      <c r="U69" s="50"/>
      <c r="V69" s="50"/>
      <c r="W69" s="50"/>
      <c r="X69" s="50"/>
      <c r="Y69" s="50"/>
      <c r="Z69" s="50"/>
    </row>
    <row r="70" spans="1:26" s="255" customFormat="1" ht="41.25" customHeight="1" x14ac:dyDescent="0.25">
      <c r="A70" s="35"/>
      <c r="B70" s="36" t="s">
        <v>140</v>
      </c>
      <c r="C70" s="277" t="s">
        <v>229</v>
      </c>
      <c r="D70" s="63" t="s">
        <v>80</v>
      </c>
      <c r="E70" s="64">
        <v>1</v>
      </c>
      <c r="F70" s="65">
        <v>1225</v>
      </c>
      <c r="G70" s="67">
        <f t="shared" si="60"/>
        <v>1225</v>
      </c>
      <c r="H70" s="128"/>
      <c r="I70" s="65"/>
      <c r="J70" s="69"/>
      <c r="K70" s="128"/>
      <c r="L70" s="65"/>
      <c r="M70" s="69"/>
      <c r="N70" s="128"/>
      <c r="O70" s="65"/>
      <c r="P70" s="69"/>
      <c r="Q70" s="70"/>
      <c r="R70" s="71"/>
      <c r="S70" s="300"/>
      <c r="T70" s="50"/>
      <c r="U70" s="50"/>
      <c r="V70" s="50"/>
      <c r="W70" s="50"/>
      <c r="X70" s="50"/>
      <c r="Y70" s="50"/>
      <c r="Z70" s="50"/>
    </row>
    <row r="71" spans="1:26" s="255" customFormat="1" ht="30" customHeight="1" x14ac:dyDescent="0.25">
      <c r="A71" s="35"/>
      <c r="B71" s="36" t="s">
        <v>145</v>
      </c>
      <c r="C71" s="277" t="s">
        <v>230</v>
      </c>
      <c r="D71" s="63" t="s">
        <v>80</v>
      </c>
      <c r="E71" s="64">
        <v>2</v>
      </c>
      <c r="F71" s="65">
        <v>450</v>
      </c>
      <c r="G71" s="67">
        <f t="shared" si="60"/>
        <v>900</v>
      </c>
      <c r="H71" s="128"/>
      <c r="I71" s="65"/>
      <c r="J71" s="69"/>
      <c r="K71" s="128"/>
      <c r="L71" s="65"/>
      <c r="M71" s="69"/>
      <c r="N71" s="128"/>
      <c r="O71" s="65"/>
      <c r="P71" s="69"/>
      <c r="Q71" s="70"/>
      <c r="R71" s="71"/>
      <c r="S71" s="300"/>
      <c r="T71" s="50"/>
      <c r="U71" s="50"/>
      <c r="V71" s="50"/>
      <c r="W71" s="50"/>
      <c r="X71" s="50"/>
      <c r="Y71" s="50"/>
      <c r="Z71" s="50"/>
    </row>
    <row r="72" spans="1:26" s="255" customFormat="1" ht="30" customHeight="1" x14ac:dyDescent="0.25">
      <c r="A72" s="35"/>
      <c r="B72" s="36" t="s">
        <v>150</v>
      </c>
      <c r="C72" s="277" t="s">
        <v>231</v>
      </c>
      <c r="D72" s="63" t="s">
        <v>80</v>
      </c>
      <c r="E72" s="64">
        <v>2</v>
      </c>
      <c r="F72" s="65">
        <v>75</v>
      </c>
      <c r="G72" s="67">
        <f t="shared" si="60"/>
        <v>150</v>
      </c>
      <c r="H72" s="128"/>
      <c r="I72" s="65"/>
      <c r="J72" s="69"/>
      <c r="K72" s="128"/>
      <c r="L72" s="65"/>
      <c r="M72" s="69"/>
      <c r="N72" s="128"/>
      <c r="O72" s="65"/>
      <c r="P72" s="69"/>
      <c r="Q72" s="70"/>
      <c r="R72" s="71"/>
      <c r="S72" s="300"/>
      <c r="T72" s="50"/>
      <c r="U72" s="50"/>
      <c r="V72" s="50"/>
      <c r="W72" s="50"/>
      <c r="X72" s="50"/>
      <c r="Y72" s="50"/>
      <c r="Z72" s="50"/>
    </row>
    <row r="73" spans="1:26" s="255" customFormat="1" ht="30" customHeight="1" x14ac:dyDescent="0.25">
      <c r="A73" s="35"/>
      <c r="B73" s="36" t="s">
        <v>158</v>
      </c>
      <c r="C73" s="277" t="s">
        <v>232</v>
      </c>
      <c r="D73" s="63" t="s">
        <v>80</v>
      </c>
      <c r="E73" s="64">
        <v>6</v>
      </c>
      <c r="F73" s="65">
        <v>120</v>
      </c>
      <c r="G73" s="67">
        <f t="shared" si="60"/>
        <v>720</v>
      </c>
      <c r="H73" s="128"/>
      <c r="I73" s="65"/>
      <c r="J73" s="69"/>
      <c r="K73" s="128"/>
      <c r="L73" s="65"/>
      <c r="M73" s="69"/>
      <c r="N73" s="128"/>
      <c r="O73" s="65"/>
      <c r="P73" s="69"/>
      <c r="Q73" s="70"/>
      <c r="R73" s="71"/>
      <c r="S73" s="300"/>
      <c r="T73" s="50"/>
      <c r="U73" s="50"/>
      <c r="V73" s="50"/>
      <c r="W73" s="50"/>
      <c r="X73" s="50"/>
      <c r="Y73" s="50"/>
      <c r="Z73" s="50"/>
    </row>
    <row r="74" spans="1:26" s="255" customFormat="1" ht="30" customHeight="1" x14ac:dyDescent="0.25">
      <c r="A74" s="35"/>
      <c r="B74" s="36" t="s">
        <v>165</v>
      </c>
      <c r="C74" s="277" t="s">
        <v>233</v>
      </c>
      <c r="D74" s="63" t="s">
        <v>80</v>
      </c>
      <c r="E74" s="64">
        <v>6</v>
      </c>
      <c r="F74" s="65">
        <v>50</v>
      </c>
      <c r="G74" s="67">
        <f t="shared" si="60"/>
        <v>300</v>
      </c>
      <c r="H74" s="128"/>
      <c r="I74" s="65"/>
      <c r="J74" s="69"/>
      <c r="K74" s="128"/>
      <c r="L74" s="65"/>
      <c r="M74" s="69"/>
      <c r="N74" s="128"/>
      <c r="O74" s="65"/>
      <c r="P74" s="69"/>
      <c r="Q74" s="70"/>
      <c r="R74" s="71"/>
      <c r="S74" s="300"/>
      <c r="T74" s="50"/>
      <c r="U74" s="50"/>
      <c r="V74" s="50"/>
      <c r="W74" s="50"/>
      <c r="X74" s="50"/>
      <c r="Y74" s="50"/>
      <c r="Z74" s="50"/>
    </row>
    <row r="75" spans="1:26" s="255" customFormat="1" ht="30" customHeight="1" x14ac:dyDescent="0.25">
      <c r="A75" s="35"/>
      <c r="B75" s="36" t="s">
        <v>238</v>
      </c>
      <c r="C75" s="277" t="s">
        <v>234</v>
      </c>
      <c r="D75" s="63" t="s">
        <v>80</v>
      </c>
      <c r="E75" s="64">
        <v>1</v>
      </c>
      <c r="F75" s="65">
        <v>120</v>
      </c>
      <c r="G75" s="67">
        <f t="shared" si="60"/>
        <v>120</v>
      </c>
      <c r="H75" s="128"/>
      <c r="I75" s="65"/>
      <c r="J75" s="69"/>
      <c r="K75" s="128"/>
      <c r="L75" s="65"/>
      <c r="M75" s="69"/>
      <c r="N75" s="128"/>
      <c r="O75" s="65"/>
      <c r="P75" s="69"/>
      <c r="Q75" s="70"/>
      <c r="R75" s="71"/>
      <c r="S75" s="300"/>
      <c r="T75" s="50"/>
      <c r="U75" s="50"/>
      <c r="V75" s="50"/>
      <c r="W75" s="50"/>
      <c r="X75" s="50"/>
      <c r="Y75" s="50"/>
      <c r="Z75" s="50"/>
    </row>
    <row r="76" spans="1:26" s="255" customFormat="1" ht="30" customHeight="1" x14ac:dyDescent="0.25">
      <c r="A76" s="35"/>
      <c r="B76" s="36" t="s">
        <v>239</v>
      </c>
      <c r="C76" s="277" t="s">
        <v>235</v>
      </c>
      <c r="D76" s="63" t="s">
        <v>80</v>
      </c>
      <c r="E76" s="64">
        <v>1</v>
      </c>
      <c r="F76" s="65">
        <v>1600</v>
      </c>
      <c r="G76" s="67">
        <f t="shared" si="60"/>
        <v>1600</v>
      </c>
      <c r="H76" s="128"/>
      <c r="I76" s="65"/>
      <c r="J76" s="69"/>
      <c r="K76" s="128"/>
      <c r="L76" s="65"/>
      <c r="M76" s="69"/>
      <c r="N76" s="128"/>
      <c r="O76" s="65"/>
      <c r="P76" s="69"/>
      <c r="Q76" s="70"/>
      <c r="R76" s="71"/>
      <c r="S76" s="300"/>
      <c r="T76" s="50"/>
      <c r="U76" s="50"/>
      <c r="V76" s="50"/>
      <c r="W76" s="50"/>
      <c r="X76" s="50"/>
      <c r="Y76" s="50"/>
      <c r="Z76" s="50"/>
    </row>
    <row r="77" spans="1:26" ht="49.5" customHeight="1" x14ac:dyDescent="0.2">
      <c r="A77" s="35" t="s">
        <v>14</v>
      </c>
      <c r="B77" s="36" t="s">
        <v>36</v>
      </c>
      <c r="C77" s="126" t="s">
        <v>240</v>
      </c>
      <c r="D77" s="63" t="s">
        <v>80</v>
      </c>
      <c r="E77" s="64"/>
      <c r="F77" s="65"/>
      <c r="G77" s="67">
        <f t="shared" si="56"/>
        <v>0</v>
      </c>
      <c r="H77" s="128"/>
      <c r="I77" s="65"/>
      <c r="J77" s="69">
        <f t="shared" si="57"/>
        <v>0</v>
      </c>
      <c r="K77" s="128"/>
      <c r="L77" s="65"/>
      <c r="M77" s="69">
        <f t="shared" si="58"/>
        <v>0</v>
      </c>
      <c r="N77" s="128"/>
      <c r="O77" s="65"/>
      <c r="P77" s="69">
        <f t="shared" si="59"/>
        <v>0</v>
      </c>
      <c r="Q77" s="70">
        <f t="shared" si="50"/>
        <v>0</v>
      </c>
      <c r="R77" s="71"/>
      <c r="S77" s="299"/>
      <c r="T77" s="50"/>
      <c r="U77" s="50"/>
      <c r="V77" s="50"/>
      <c r="W77" s="50"/>
      <c r="X77" s="50"/>
      <c r="Y77" s="50"/>
      <c r="Z77" s="50"/>
    </row>
    <row r="78" spans="1:26" s="255" customFormat="1" ht="30" customHeight="1" x14ac:dyDescent="0.25">
      <c r="A78" s="66"/>
      <c r="B78" s="68" t="s">
        <v>236</v>
      </c>
      <c r="C78" s="277" t="s">
        <v>241</v>
      </c>
      <c r="D78" s="63" t="s">
        <v>80</v>
      </c>
      <c r="E78" s="74">
        <v>4</v>
      </c>
      <c r="F78" s="75">
        <v>670</v>
      </c>
      <c r="G78" s="76">
        <f>E78*F78</f>
        <v>2680</v>
      </c>
      <c r="H78" s="142"/>
      <c r="I78" s="75"/>
      <c r="J78" s="77"/>
      <c r="K78" s="142"/>
      <c r="L78" s="75"/>
      <c r="M78" s="77"/>
      <c r="N78" s="142"/>
      <c r="O78" s="75"/>
      <c r="P78" s="77"/>
      <c r="Q78" s="78"/>
      <c r="R78" s="79"/>
      <c r="S78" s="300"/>
      <c r="T78" s="50"/>
      <c r="U78" s="50"/>
      <c r="V78" s="50"/>
      <c r="W78" s="50"/>
      <c r="X78" s="50"/>
      <c r="Y78" s="50"/>
      <c r="Z78" s="50"/>
    </row>
    <row r="79" spans="1:26" s="255" customFormat="1" ht="30" customHeight="1" x14ac:dyDescent="0.25">
      <c r="A79" s="66"/>
      <c r="B79" s="68" t="s">
        <v>237</v>
      </c>
      <c r="C79" s="277" t="s">
        <v>242</v>
      </c>
      <c r="D79" s="63" t="s">
        <v>80</v>
      </c>
      <c r="E79" s="74">
        <v>4</v>
      </c>
      <c r="F79" s="75">
        <v>920</v>
      </c>
      <c r="G79" s="76">
        <f t="shared" ref="G79:G85" si="61">E79*F79</f>
        <v>3680</v>
      </c>
      <c r="H79" s="142"/>
      <c r="I79" s="75"/>
      <c r="J79" s="77"/>
      <c r="K79" s="142"/>
      <c r="L79" s="75"/>
      <c r="M79" s="77"/>
      <c r="N79" s="142"/>
      <c r="O79" s="75"/>
      <c r="P79" s="77"/>
      <c r="Q79" s="78"/>
      <c r="R79" s="79"/>
      <c r="S79" s="300"/>
      <c r="T79" s="50"/>
      <c r="U79" s="50"/>
      <c r="V79" s="50"/>
      <c r="W79" s="50"/>
      <c r="X79" s="50"/>
      <c r="Y79" s="50"/>
      <c r="Z79" s="50"/>
    </row>
    <row r="80" spans="1:26" s="255" customFormat="1" ht="30" customHeight="1" x14ac:dyDescent="0.25">
      <c r="A80" s="66"/>
      <c r="B80" s="68" t="s">
        <v>45</v>
      </c>
      <c r="C80" s="277" t="s">
        <v>243</v>
      </c>
      <c r="D80" s="63" t="s">
        <v>80</v>
      </c>
      <c r="E80" s="74">
        <v>1</v>
      </c>
      <c r="F80" s="75">
        <v>450</v>
      </c>
      <c r="G80" s="76">
        <f t="shared" si="61"/>
        <v>450</v>
      </c>
      <c r="H80" s="142"/>
      <c r="I80" s="75"/>
      <c r="J80" s="77"/>
      <c r="K80" s="142"/>
      <c r="L80" s="75"/>
      <c r="M80" s="77"/>
      <c r="N80" s="142"/>
      <c r="O80" s="75"/>
      <c r="P80" s="77"/>
      <c r="Q80" s="78"/>
      <c r="R80" s="79"/>
      <c r="S80" s="300"/>
      <c r="T80" s="50"/>
      <c r="U80" s="50"/>
      <c r="V80" s="50"/>
      <c r="W80" s="50"/>
      <c r="X80" s="50"/>
      <c r="Y80" s="50"/>
      <c r="Z80" s="50"/>
    </row>
    <row r="81" spans="1:26" s="255" customFormat="1" ht="30" customHeight="1" x14ac:dyDescent="0.25">
      <c r="A81" s="66"/>
      <c r="B81" s="68" t="s">
        <v>111</v>
      </c>
      <c r="C81" s="277" t="s">
        <v>244</v>
      </c>
      <c r="D81" s="63" t="s">
        <v>80</v>
      </c>
      <c r="E81" s="74">
        <v>1</v>
      </c>
      <c r="F81" s="75">
        <v>2500</v>
      </c>
      <c r="G81" s="76">
        <f t="shared" si="61"/>
        <v>2500</v>
      </c>
      <c r="H81" s="142"/>
      <c r="I81" s="75"/>
      <c r="J81" s="77"/>
      <c r="K81" s="142"/>
      <c r="L81" s="75"/>
      <c r="M81" s="77"/>
      <c r="N81" s="142"/>
      <c r="O81" s="75"/>
      <c r="P81" s="77"/>
      <c r="Q81" s="78"/>
      <c r="R81" s="79"/>
      <c r="S81" s="300"/>
      <c r="T81" s="50"/>
      <c r="U81" s="50"/>
      <c r="V81" s="50"/>
      <c r="W81" s="50"/>
      <c r="X81" s="50"/>
      <c r="Y81" s="50"/>
      <c r="Z81" s="50"/>
    </row>
    <row r="82" spans="1:26" s="255" customFormat="1" ht="30" customHeight="1" x14ac:dyDescent="0.25">
      <c r="A82" s="66"/>
      <c r="B82" s="68" t="s">
        <v>70</v>
      </c>
      <c r="C82" s="277" t="s">
        <v>245</v>
      </c>
      <c r="D82" s="63" t="s">
        <v>80</v>
      </c>
      <c r="E82" s="74">
        <v>1</v>
      </c>
      <c r="F82" s="75">
        <v>890</v>
      </c>
      <c r="G82" s="76">
        <f t="shared" si="61"/>
        <v>890</v>
      </c>
      <c r="H82" s="142"/>
      <c r="I82" s="75"/>
      <c r="J82" s="77"/>
      <c r="K82" s="142"/>
      <c r="L82" s="75"/>
      <c r="M82" s="77"/>
      <c r="N82" s="142"/>
      <c r="O82" s="75"/>
      <c r="P82" s="77"/>
      <c r="Q82" s="78"/>
      <c r="R82" s="79"/>
      <c r="S82" s="300"/>
      <c r="T82" s="50"/>
      <c r="U82" s="50"/>
      <c r="V82" s="50"/>
      <c r="W82" s="50"/>
      <c r="X82" s="50"/>
      <c r="Y82" s="50"/>
      <c r="Z82" s="50"/>
    </row>
    <row r="83" spans="1:26" s="255" customFormat="1" ht="30" customHeight="1" x14ac:dyDescent="0.25">
      <c r="A83" s="66"/>
      <c r="B83" s="68" t="s">
        <v>93</v>
      </c>
      <c r="C83" s="278" t="s">
        <v>246</v>
      </c>
      <c r="D83" s="63" t="s">
        <v>80</v>
      </c>
      <c r="E83" s="74">
        <v>1</v>
      </c>
      <c r="F83" s="75">
        <v>1200</v>
      </c>
      <c r="G83" s="76">
        <f t="shared" si="61"/>
        <v>1200</v>
      </c>
      <c r="H83" s="142"/>
      <c r="I83" s="75"/>
      <c r="J83" s="77"/>
      <c r="K83" s="142"/>
      <c r="L83" s="75"/>
      <c r="M83" s="77"/>
      <c r="N83" s="142"/>
      <c r="O83" s="75"/>
      <c r="P83" s="77"/>
      <c r="Q83" s="78"/>
      <c r="R83" s="79"/>
      <c r="S83" s="300"/>
      <c r="T83" s="50"/>
      <c r="U83" s="50"/>
      <c r="V83" s="50"/>
      <c r="W83" s="50"/>
      <c r="X83" s="50"/>
      <c r="Y83" s="50"/>
      <c r="Z83" s="50"/>
    </row>
    <row r="84" spans="1:26" s="255" customFormat="1" ht="30" customHeight="1" x14ac:dyDescent="0.25">
      <c r="A84" s="66"/>
      <c r="B84" s="68" t="s">
        <v>99</v>
      </c>
      <c r="C84" s="277" t="s">
        <v>247</v>
      </c>
      <c r="D84" s="63" t="s">
        <v>80</v>
      </c>
      <c r="E84" s="74">
        <v>2</v>
      </c>
      <c r="F84" s="75">
        <v>1200</v>
      </c>
      <c r="G84" s="76">
        <f t="shared" si="61"/>
        <v>2400</v>
      </c>
      <c r="H84" s="142"/>
      <c r="I84" s="75"/>
      <c r="J84" s="77"/>
      <c r="K84" s="142"/>
      <c r="L84" s="75"/>
      <c r="M84" s="77"/>
      <c r="N84" s="142"/>
      <c r="O84" s="75"/>
      <c r="P84" s="77"/>
      <c r="Q84" s="78"/>
      <c r="R84" s="79"/>
      <c r="S84" s="300"/>
      <c r="T84" s="50"/>
      <c r="U84" s="50"/>
      <c r="V84" s="50"/>
      <c r="W84" s="50"/>
      <c r="X84" s="50"/>
      <c r="Y84" s="50"/>
      <c r="Z84" s="50"/>
    </row>
    <row r="85" spans="1:26" s="255" customFormat="1" ht="30" customHeight="1" thickBot="1" x14ac:dyDescent="0.3">
      <c r="A85" s="66"/>
      <c r="B85" s="68" t="s">
        <v>110</v>
      </c>
      <c r="C85" s="278" t="s">
        <v>248</v>
      </c>
      <c r="D85" s="63" t="s">
        <v>80</v>
      </c>
      <c r="E85" s="74">
        <v>6</v>
      </c>
      <c r="F85" s="75">
        <v>200</v>
      </c>
      <c r="G85" s="76">
        <f t="shared" si="61"/>
        <v>1200</v>
      </c>
      <c r="H85" s="142"/>
      <c r="I85" s="75"/>
      <c r="J85" s="77"/>
      <c r="K85" s="142"/>
      <c r="L85" s="75"/>
      <c r="M85" s="77"/>
      <c r="N85" s="142"/>
      <c r="O85" s="75"/>
      <c r="P85" s="77"/>
      <c r="Q85" s="78"/>
      <c r="R85" s="79"/>
      <c r="S85" s="300"/>
      <c r="T85" s="50"/>
      <c r="U85" s="50"/>
      <c r="V85" s="50"/>
      <c r="W85" s="50"/>
      <c r="X85" s="50"/>
      <c r="Y85" s="50"/>
      <c r="Z85" s="50"/>
    </row>
    <row r="86" spans="1:26" ht="30" hidden="1" customHeight="1" x14ac:dyDescent="0.2">
      <c r="A86" s="66" t="s">
        <v>14</v>
      </c>
      <c r="B86" s="46" t="s">
        <v>37</v>
      </c>
      <c r="C86" s="127" t="s">
        <v>62</v>
      </c>
      <c r="D86" s="73" t="s">
        <v>80</v>
      </c>
      <c r="E86" s="74"/>
      <c r="F86" s="75"/>
      <c r="G86" s="76">
        <f t="shared" si="56"/>
        <v>0</v>
      </c>
      <c r="H86" s="142"/>
      <c r="I86" s="75"/>
      <c r="J86" s="77">
        <f t="shared" si="57"/>
        <v>0</v>
      </c>
      <c r="K86" s="142"/>
      <c r="L86" s="75"/>
      <c r="M86" s="77">
        <f t="shared" si="58"/>
        <v>0</v>
      </c>
      <c r="N86" s="142"/>
      <c r="O86" s="75"/>
      <c r="P86" s="77">
        <f t="shared" si="59"/>
        <v>0</v>
      </c>
      <c r="Q86" s="92">
        <f t="shared" si="50"/>
        <v>0</v>
      </c>
      <c r="R86" s="79"/>
      <c r="S86" s="299"/>
      <c r="T86" s="50"/>
      <c r="U86" s="50"/>
      <c r="V86" s="50"/>
      <c r="W86" s="50"/>
      <c r="X86" s="50"/>
      <c r="Y86" s="50"/>
      <c r="Z86" s="50"/>
    </row>
    <row r="87" spans="1:26" ht="15" customHeight="1" x14ac:dyDescent="0.2">
      <c r="A87" s="52" t="s">
        <v>31</v>
      </c>
      <c r="B87" s="54" t="s">
        <v>79</v>
      </c>
      <c r="C87" s="55" t="s">
        <v>81</v>
      </c>
      <c r="D87" s="56"/>
      <c r="E87" s="52">
        <f t="shared" ref="E87:P87" si="62">SUM(E88:E90)</f>
        <v>0</v>
      </c>
      <c r="F87" s="57">
        <f t="shared" si="62"/>
        <v>0</v>
      </c>
      <c r="G87" s="58">
        <f t="shared" si="62"/>
        <v>0</v>
      </c>
      <c r="H87" s="52">
        <f t="shared" si="62"/>
        <v>0</v>
      </c>
      <c r="I87" s="57">
        <f t="shared" si="62"/>
        <v>0</v>
      </c>
      <c r="J87" s="58">
        <f t="shared" si="62"/>
        <v>0</v>
      </c>
      <c r="K87" s="52">
        <f t="shared" si="62"/>
        <v>0</v>
      </c>
      <c r="L87" s="57">
        <f t="shared" si="62"/>
        <v>0</v>
      </c>
      <c r="M87" s="58">
        <f t="shared" si="62"/>
        <v>0</v>
      </c>
      <c r="N87" s="52">
        <f t="shared" si="62"/>
        <v>0</v>
      </c>
      <c r="O87" s="57">
        <f t="shared" si="62"/>
        <v>0</v>
      </c>
      <c r="P87" s="58">
        <f t="shared" si="62"/>
        <v>0</v>
      </c>
      <c r="Q87" s="59">
        <f t="shared" si="50"/>
        <v>0</v>
      </c>
      <c r="R87" s="60"/>
      <c r="S87" s="319" t="s">
        <v>181</v>
      </c>
      <c r="T87" s="61"/>
      <c r="U87" s="61"/>
      <c r="V87" s="61"/>
      <c r="W87" s="61"/>
      <c r="X87" s="61"/>
      <c r="Y87" s="61"/>
      <c r="Z87" s="61"/>
    </row>
    <row r="88" spans="1:26" ht="41.25" customHeight="1" x14ac:dyDescent="0.2">
      <c r="A88" s="35" t="s">
        <v>14</v>
      </c>
      <c r="B88" s="36" t="s">
        <v>33</v>
      </c>
      <c r="C88" s="126" t="s">
        <v>82</v>
      </c>
      <c r="D88" s="63" t="s">
        <v>183</v>
      </c>
      <c r="E88" s="64"/>
      <c r="F88" s="65"/>
      <c r="G88" s="67">
        <f t="shared" ref="G88:G90" si="63">E88*F88</f>
        <v>0</v>
      </c>
      <c r="H88" s="128"/>
      <c r="I88" s="65"/>
      <c r="J88" s="69">
        <f t="shared" ref="J88:J90" si="64">H88*I88</f>
        <v>0</v>
      </c>
      <c r="K88" s="128"/>
      <c r="L88" s="65"/>
      <c r="M88" s="69">
        <f t="shared" ref="M88:M90" si="65">K88*L88</f>
        <v>0</v>
      </c>
      <c r="N88" s="128"/>
      <c r="O88" s="65"/>
      <c r="P88" s="69">
        <f t="shared" ref="P88:P90" si="66">N88*O88</f>
        <v>0</v>
      </c>
      <c r="Q88" s="70">
        <f t="shared" si="50"/>
        <v>0</v>
      </c>
      <c r="R88" s="71"/>
      <c r="S88" s="299"/>
      <c r="T88" s="50"/>
      <c r="U88" s="50"/>
      <c r="V88" s="50"/>
      <c r="W88" s="50"/>
      <c r="X88" s="50"/>
      <c r="Y88" s="50"/>
      <c r="Z88" s="50"/>
    </row>
    <row r="89" spans="1:26" ht="41.25" customHeight="1" x14ac:dyDescent="0.2">
      <c r="A89" s="35" t="s">
        <v>14</v>
      </c>
      <c r="B89" s="36" t="s">
        <v>36</v>
      </c>
      <c r="C89" s="126" t="s">
        <v>83</v>
      </c>
      <c r="D89" s="63" t="s">
        <v>183</v>
      </c>
      <c r="E89" s="64"/>
      <c r="F89" s="65"/>
      <c r="G89" s="67">
        <f t="shared" si="63"/>
        <v>0</v>
      </c>
      <c r="H89" s="128"/>
      <c r="I89" s="65"/>
      <c r="J89" s="69">
        <f t="shared" si="64"/>
        <v>0</v>
      </c>
      <c r="K89" s="128"/>
      <c r="L89" s="65"/>
      <c r="M89" s="69">
        <f t="shared" si="65"/>
        <v>0</v>
      </c>
      <c r="N89" s="128"/>
      <c r="O89" s="65"/>
      <c r="P89" s="69">
        <f t="shared" si="66"/>
        <v>0</v>
      </c>
      <c r="Q89" s="70">
        <f t="shared" si="50"/>
        <v>0</v>
      </c>
      <c r="R89" s="71"/>
      <c r="S89" s="299"/>
      <c r="T89" s="50"/>
      <c r="U89" s="50"/>
      <c r="V89" s="50"/>
      <c r="W89" s="50"/>
      <c r="X89" s="50"/>
      <c r="Y89" s="50"/>
      <c r="Z89" s="50"/>
    </row>
    <row r="90" spans="1:26" ht="40.5" customHeight="1" x14ac:dyDescent="0.2">
      <c r="A90" s="66" t="s">
        <v>14</v>
      </c>
      <c r="B90" s="46" t="s">
        <v>37</v>
      </c>
      <c r="C90" s="127" t="s">
        <v>84</v>
      </c>
      <c r="D90" s="73" t="s">
        <v>183</v>
      </c>
      <c r="E90" s="74"/>
      <c r="F90" s="75"/>
      <c r="G90" s="76">
        <f t="shared" si="63"/>
        <v>0</v>
      </c>
      <c r="H90" s="142"/>
      <c r="I90" s="75"/>
      <c r="J90" s="77">
        <f t="shared" si="64"/>
        <v>0</v>
      </c>
      <c r="K90" s="142"/>
      <c r="L90" s="75"/>
      <c r="M90" s="77">
        <f t="shared" si="65"/>
        <v>0</v>
      </c>
      <c r="N90" s="142"/>
      <c r="O90" s="75"/>
      <c r="P90" s="77">
        <f t="shared" si="66"/>
        <v>0</v>
      </c>
      <c r="Q90" s="92">
        <f t="shared" si="50"/>
        <v>0</v>
      </c>
      <c r="R90" s="79"/>
      <c r="S90" s="309"/>
      <c r="T90" s="50"/>
      <c r="U90" s="50"/>
      <c r="V90" s="50"/>
      <c r="W90" s="50"/>
      <c r="X90" s="50"/>
      <c r="Y90" s="50"/>
      <c r="Z90" s="50"/>
    </row>
    <row r="91" spans="1:26" ht="15.75" customHeight="1" x14ac:dyDescent="0.2">
      <c r="A91" s="52" t="s">
        <v>31</v>
      </c>
      <c r="B91" s="54" t="s">
        <v>85</v>
      </c>
      <c r="C91" s="55" t="s">
        <v>86</v>
      </c>
      <c r="D91" s="56"/>
      <c r="E91" s="52">
        <f t="shared" ref="E91:P91" si="67">SUM(E92:E94)</f>
        <v>0</v>
      </c>
      <c r="F91" s="57">
        <f t="shared" si="67"/>
        <v>0</v>
      </c>
      <c r="G91" s="58">
        <f t="shared" si="67"/>
        <v>0</v>
      </c>
      <c r="H91" s="52">
        <f t="shared" si="67"/>
        <v>0</v>
      </c>
      <c r="I91" s="57">
        <f t="shared" si="67"/>
        <v>0</v>
      </c>
      <c r="J91" s="58">
        <f t="shared" si="67"/>
        <v>0</v>
      </c>
      <c r="K91" s="52">
        <f t="shared" si="67"/>
        <v>0</v>
      </c>
      <c r="L91" s="57">
        <f t="shared" si="67"/>
        <v>0</v>
      </c>
      <c r="M91" s="58">
        <f t="shared" si="67"/>
        <v>0</v>
      </c>
      <c r="N91" s="52">
        <f t="shared" si="67"/>
        <v>0</v>
      </c>
      <c r="O91" s="57">
        <f t="shared" si="67"/>
        <v>0</v>
      </c>
      <c r="P91" s="58">
        <f t="shared" si="67"/>
        <v>0</v>
      </c>
      <c r="Q91" s="59">
        <f t="shared" si="50"/>
        <v>0</v>
      </c>
      <c r="R91" s="60"/>
      <c r="S91" s="308" t="s">
        <v>192</v>
      </c>
      <c r="T91" s="61"/>
      <c r="U91" s="61"/>
      <c r="V91" s="61"/>
      <c r="W91" s="61"/>
      <c r="X91" s="61"/>
      <c r="Y91" s="61"/>
      <c r="Z91" s="61"/>
    </row>
    <row r="92" spans="1:26" ht="30" customHeight="1" x14ac:dyDescent="0.2">
      <c r="A92" s="35" t="s">
        <v>14</v>
      </c>
      <c r="B92" s="36" t="s">
        <v>33</v>
      </c>
      <c r="C92" s="62" t="s">
        <v>87</v>
      </c>
      <c r="D92" s="63"/>
      <c r="E92" s="64"/>
      <c r="F92" s="65"/>
      <c r="G92" s="67">
        <f t="shared" ref="G92:G94" si="68">E92*F92</f>
        <v>0</v>
      </c>
      <c r="H92" s="128"/>
      <c r="I92" s="65"/>
      <c r="J92" s="69">
        <f t="shared" ref="J92:J94" si="69">H92*I92</f>
        <v>0</v>
      </c>
      <c r="K92" s="128"/>
      <c r="L92" s="65"/>
      <c r="M92" s="69">
        <f t="shared" ref="M92:M94" si="70">K92*L92</f>
        <v>0</v>
      </c>
      <c r="N92" s="128"/>
      <c r="O92" s="65"/>
      <c r="P92" s="69">
        <f t="shared" ref="P92:P94" si="71">N92*O92</f>
        <v>0</v>
      </c>
      <c r="Q92" s="70">
        <f t="shared" si="50"/>
        <v>0</v>
      </c>
      <c r="R92" s="71"/>
      <c r="S92" s="299"/>
      <c r="T92" s="50"/>
      <c r="U92" s="50"/>
      <c r="V92" s="50"/>
      <c r="W92" s="50"/>
      <c r="X92" s="50"/>
      <c r="Y92" s="50"/>
      <c r="Z92" s="50"/>
    </row>
    <row r="93" spans="1:26" ht="30" customHeight="1" x14ac:dyDescent="0.2">
      <c r="A93" s="35" t="s">
        <v>14</v>
      </c>
      <c r="B93" s="36" t="s">
        <v>36</v>
      </c>
      <c r="C93" s="62" t="s">
        <v>87</v>
      </c>
      <c r="D93" s="63"/>
      <c r="E93" s="64"/>
      <c r="F93" s="65"/>
      <c r="G93" s="67">
        <f t="shared" si="68"/>
        <v>0</v>
      </c>
      <c r="H93" s="128"/>
      <c r="I93" s="65"/>
      <c r="J93" s="69">
        <f t="shared" si="69"/>
        <v>0</v>
      </c>
      <c r="K93" s="128"/>
      <c r="L93" s="65"/>
      <c r="M93" s="69">
        <f t="shared" si="70"/>
        <v>0</v>
      </c>
      <c r="N93" s="128"/>
      <c r="O93" s="65"/>
      <c r="P93" s="69">
        <f t="shared" si="71"/>
        <v>0</v>
      </c>
      <c r="Q93" s="70">
        <f t="shared" si="50"/>
        <v>0</v>
      </c>
      <c r="R93" s="71"/>
      <c r="S93" s="299"/>
      <c r="T93" s="50"/>
      <c r="U93" s="50"/>
      <c r="V93" s="50"/>
      <c r="W93" s="50"/>
      <c r="X93" s="50"/>
      <c r="Y93" s="50"/>
      <c r="Z93" s="50"/>
    </row>
    <row r="94" spans="1:26" ht="30" customHeight="1" x14ac:dyDescent="0.2">
      <c r="A94" s="66" t="s">
        <v>14</v>
      </c>
      <c r="B94" s="68" t="s">
        <v>37</v>
      </c>
      <c r="C94" s="72" t="s">
        <v>87</v>
      </c>
      <c r="D94" s="73"/>
      <c r="E94" s="74"/>
      <c r="F94" s="75"/>
      <c r="G94" s="76">
        <f t="shared" si="68"/>
        <v>0</v>
      </c>
      <c r="H94" s="142"/>
      <c r="I94" s="75"/>
      <c r="J94" s="77">
        <f t="shared" si="69"/>
        <v>0</v>
      </c>
      <c r="K94" s="142"/>
      <c r="L94" s="75"/>
      <c r="M94" s="77">
        <f t="shared" si="70"/>
        <v>0</v>
      </c>
      <c r="N94" s="142"/>
      <c r="O94" s="75"/>
      <c r="P94" s="77">
        <f t="shared" si="71"/>
        <v>0</v>
      </c>
      <c r="Q94" s="92">
        <f t="shared" si="50"/>
        <v>0</v>
      </c>
      <c r="R94" s="79"/>
      <c r="S94" s="309"/>
      <c r="T94" s="50"/>
      <c r="U94" s="50"/>
      <c r="V94" s="50"/>
      <c r="W94" s="50"/>
      <c r="X94" s="50"/>
      <c r="Y94" s="50"/>
      <c r="Z94" s="50"/>
    </row>
    <row r="95" spans="1:26" ht="15.75" customHeight="1" x14ac:dyDescent="0.2">
      <c r="A95" s="52" t="s">
        <v>31</v>
      </c>
      <c r="B95" s="54" t="s">
        <v>88</v>
      </c>
      <c r="C95" s="55" t="s">
        <v>89</v>
      </c>
      <c r="D95" s="56"/>
      <c r="E95" s="52">
        <f t="shared" ref="E95:P95" si="72">SUM(E96:E98)</f>
        <v>0</v>
      </c>
      <c r="F95" s="57">
        <f t="shared" si="72"/>
        <v>0</v>
      </c>
      <c r="G95" s="58">
        <f t="shared" si="72"/>
        <v>0</v>
      </c>
      <c r="H95" s="52">
        <f t="shared" si="72"/>
        <v>0</v>
      </c>
      <c r="I95" s="57">
        <f t="shared" si="72"/>
        <v>0</v>
      </c>
      <c r="J95" s="58">
        <f t="shared" si="72"/>
        <v>0</v>
      </c>
      <c r="K95" s="52">
        <f t="shared" si="72"/>
        <v>0</v>
      </c>
      <c r="L95" s="57">
        <f t="shared" si="72"/>
        <v>0</v>
      </c>
      <c r="M95" s="58">
        <f t="shared" si="72"/>
        <v>0</v>
      </c>
      <c r="N95" s="52">
        <f t="shared" si="72"/>
        <v>0</v>
      </c>
      <c r="O95" s="57">
        <f t="shared" si="72"/>
        <v>0</v>
      </c>
      <c r="P95" s="58">
        <f t="shared" si="72"/>
        <v>0</v>
      </c>
      <c r="Q95" s="59">
        <f t="shared" si="50"/>
        <v>0</v>
      </c>
      <c r="R95" s="60"/>
      <c r="S95" s="308" t="s">
        <v>195</v>
      </c>
      <c r="T95" s="61"/>
      <c r="U95" s="61"/>
      <c r="V95" s="61"/>
      <c r="W95" s="61"/>
      <c r="X95" s="61"/>
      <c r="Y95" s="61"/>
      <c r="Z95" s="61"/>
    </row>
    <row r="96" spans="1:26" ht="30" customHeight="1" x14ac:dyDescent="0.2">
      <c r="A96" s="35" t="s">
        <v>14</v>
      </c>
      <c r="B96" s="36" t="s">
        <v>33</v>
      </c>
      <c r="C96" s="62" t="s">
        <v>87</v>
      </c>
      <c r="D96" s="63"/>
      <c r="E96" s="64"/>
      <c r="F96" s="65"/>
      <c r="G96" s="67">
        <f t="shared" ref="G96:G98" si="73">E96*F96</f>
        <v>0</v>
      </c>
      <c r="H96" s="128"/>
      <c r="I96" s="65"/>
      <c r="J96" s="69">
        <f t="shared" ref="J96:J98" si="74">H96*I96</f>
        <v>0</v>
      </c>
      <c r="K96" s="128"/>
      <c r="L96" s="65"/>
      <c r="M96" s="69">
        <f t="shared" ref="M96:M98" si="75">K96*L96</f>
        <v>0</v>
      </c>
      <c r="N96" s="128"/>
      <c r="O96" s="65"/>
      <c r="P96" s="69">
        <f t="shared" ref="P96:P98" si="76">N96*O96</f>
        <v>0</v>
      </c>
      <c r="Q96" s="70">
        <f t="shared" si="50"/>
        <v>0</v>
      </c>
      <c r="R96" s="71"/>
      <c r="S96" s="299"/>
      <c r="T96" s="50"/>
      <c r="U96" s="50"/>
      <c r="V96" s="50"/>
      <c r="W96" s="50"/>
      <c r="X96" s="50"/>
      <c r="Y96" s="50"/>
      <c r="Z96" s="50"/>
    </row>
    <row r="97" spans="1:26" ht="30" customHeight="1" x14ac:dyDescent="0.2">
      <c r="A97" s="35" t="s">
        <v>14</v>
      </c>
      <c r="B97" s="36" t="s">
        <v>36</v>
      </c>
      <c r="C97" s="62" t="s">
        <v>87</v>
      </c>
      <c r="D97" s="63"/>
      <c r="E97" s="64"/>
      <c r="F97" s="65"/>
      <c r="G97" s="67">
        <f t="shared" si="73"/>
        <v>0</v>
      </c>
      <c r="H97" s="128"/>
      <c r="I97" s="65"/>
      <c r="J97" s="69">
        <f t="shared" si="74"/>
        <v>0</v>
      </c>
      <c r="K97" s="128"/>
      <c r="L97" s="65"/>
      <c r="M97" s="69">
        <f t="shared" si="75"/>
        <v>0</v>
      </c>
      <c r="N97" s="128"/>
      <c r="O97" s="65"/>
      <c r="P97" s="69">
        <f t="shared" si="76"/>
        <v>0</v>
      </c>
      <c r="Q97" s="70">
        <f t="shared" si="50"/>
        <v>0</v>
      </c>
      <c r="R97" s="71"/>
      <c r="S97" s="299"/>
      <c r="T97" s="50"/>
      <c r="U97" s="50"/>
      <c r="V97" s="50"/>
      <c r="W97" s="50"/>
      <c r="X97" s="50"/>
      <c r="Y97" s="50"/>
      <c r="Z97" s="50"/>
    </row>
    <row r="98" spans="1:26" ht="30" customHeight="1" x14ac:dyDescent="0.2">
      <c r="A98" s="66" t="s">
        <v>14</v>
      </c>
      <c r="B98" s="68" t="s">
        <v>37</v>
      </c>
      <c r="C98" s="72" t="s">
        <v>87</v>
      </c>
      <c r="D98" s="73"/>
      <c r="E98" s="74"/>
      <c r="F98" s="75"/>
      <c r="G98" s="76">
        <f t="shared" si="73"/>
        <v>0</v>
      </c>
      <c r="H98" s="142"/>
      <c r="I98" s="75"/>
      <c r="J98" s="77">
        <f t="shared" si="74"/>
        <v>0</v>
      </c>
      <c r="K98" s="142"/>
      <c r="L98" s="75"/>
      <c r="M98" s="77">
        <f t="shared" si="75"/>
        <v>0</v>
      </c>
      <c r="N98" s="142"/>
      <c r="O98" s="75"/>
      <c r="P98" s="77">
        <f t="shared" si="76"/>
        <v>0</v>
      </c>
      <c r="Q98" s="92">
        <f t="shared" si="50"/>
        <v>0</v>
      </c>
      <c r="R98" s="79"/>
      <c r="S98" s="309"/>
      <c r="T98" s="50"/>
      <c r="U98" s="50"/>
      <c r="V98" s="50"/>
      <c r="W98" s="50"/>
      <c r="X98" s="50"/>
      <c r="Y98" s="50"/>
      <c r="Z98" s="50"/>
    </row>
    <row r="99" spans="1:26" ht="15" customHeight="1" x14ac:dyDescent="0.2">
      <c r="A99" s="100" t="s">
        <v>91</v>
      </c>
      <c r="B99" s="102"/>
      <c r="C99" s="130"/>
      <c r="D99" s="131"/>
      <c r="E99" s="98">
        <f t="shared" ref="E99:Q99" si="77">E95+E91+E87+E59+E55</f>
        <v>68</v>
      </c>
      <c r="F99" s="132">
        <f t="shared" si="77"/>
        <v>24095</v>
      </c>
      <c r="G99" s="133">
        <f t="shared" si="77"/>
        <v>100595</v>
      </c>
      <c r="H99" s="98">
        <f t="shared" si="77"/>
        <v>0</v>
      </c>
      <c r="I99" s="132">
        <f t="shared" si="77"/>
        <v>0</v>
      </c>
      <c r="J99" s="133">
        <f t="shared" si="77"/>
        <v>0</v>
      </c>
      <c r="K99" s="98">
        <f t="shared" si="77"/>
        <v>0</v>
      </c>
      <c r="L99" s="132">
        <f t="shared" si="77"/>
        <v>0</v>
      </c>
      <c r="M99" s="133">
        <f t="shared" si="77"/>
        <v>0</v>
      </c>
      <c r="N99" s="98">
        <f t="shared" si="77"/>
        <v>0</v>
      </c>
      <c r="O99" s="132">
        <f t="shared" si="77"/>
        <v>0</v>
      </c>
      <c r="P99" s="133">
        <f t="shared" si="77"/>
        <v>0</v>
      </c>
      <c r="Q99" s="134">
        <f t="shared" si="77"/>
        <v>100595</v>
      </c>
      <c r="R99" s="135"/>
      <c r="S99" s="137"/>
      <c r="T99" s="50"/>
      <c r="U99" s="50"/>
      <c r="V99" s="50"/>
      <c r="W99" s="50"/>
      <c r="X99" s="50"/>
      <c r="Y99" s="50"/>
      <c r="Z99" s="50"/>
    </row>
    <row r="100" spans="1:26" ht="15.75" customHeight="1" x14ac:dyDescent="0.2">
      <c r="A100" s="80" t="s">
        <v>27</v>
      </c>
      <c r="B100" s="129" t="s">
        <v>93</v>
      </c>
      <c r="C100" s="89" t="s">
        <v>94</v>
      </c>
      <c r="D100" s="105"/>
      <c r="E100" s="106"/>
      <c r="F100" s="105"/>
      <c r="G100" s="107"/>
      <c r="H100" s="106"/>
      <c r="I100" s="105"/>
      <c r="J100" s="107"/>
      <c r="K100" s="106"/>
      <c r="L100" s="105"/>
      <c r="M100" s="107"/>
      <c r="N100" s="106"/>
      <c r="O100" s="105"/>
      <c r="P100" s="107"/>
      <c r="Q100" s="124"/>
      <c r="R100" s="49"/>
      <c r="S100" s="140"/>
      <c r="T100" s="50"/>
      <c r="U100" s="50"/>
      <c r="V100" s="50"/>
      <c r="W100" s="50"/>
      <c r="X100" s="50"/>
      <c r="Y100" s="50"/>
      <c r="Z100" s="50"/>
    </row>
    <row r="101" spans="1:26" ht="48" customHeight="1" x14ac:dyDescent="0.2">
      <c r="A101" s="52" t="s">
        <v>31</v>
      </c>
      <c r="B101" s="54" t="s">
        <v>95</v>
      </c>
      <c r="C101" s="110" t="s">
        <v>96</v>
      </c>
      <c r="D101" s="125"/>
      <c r="E101" s="112">
        <f t="shared" ref="E101:P101" si="78">SUM(E102:E104)</f>
        <v>400</v>
      </c>
      <c r="F101" s="113">
        <f t="shared" si="78"/>
        <v>150</v>
      </c>
      <c r="G101" s="114">
        <f t="shared" si="78"/>
        <v>60000</v>
      </c>
      <c r="H101" s="112">
        <f t="shared" si="78"/>
        <v>0</v>
      </c>
      <c r="I101" s="113">
        <f t="shared" si="78"/>
        <v>0</v>
      </c>
      <c r="J101" s="114">
        <f t="shared" si="78"/>
        <v>0</v>
      </c>
      <c r="K101" s="112">
        <f t="shared" si="78"/>
        <v>0</v>
      </c>
      <c r="L101" s="113">
        <f t="shared" si="78"/>
        <v>0</v>
      </c>
      <c r="M101" s="114">
        <f t="shared" si="78"/>
        <v>0</v>
      </c>
      <c r="N101" s="112">
        <f t="shared" si="78"/>
        <v>0</v>
      </c>
      <c r="O101" s="113">
        <f t="shared" si="78"/>
        <v>0</v>
      </c>
      <c r="P101" s="114">
        <f t="shared" si="78"/>
        <v>0</v>
      </c>
      <c r="Q101" s="59">
        <f t="shared" ref="Q101:Q104" si="79">G101+J101+M101+P101</f>
        <v>60000</v>
      </c>
      <c r="R101" s="116"/>
      <c r="S101" s="308" t="s">
        <v>196</v>
      </c>
      <c r="T101" s="61"/>
      <c r="U101" s="61"/>
      <c r="V101" s="61"/>
      <c r="W101" s="61"/>
      <c r="X101" s="61"/>
      <c r="Y101" s="61"/>
      <c r="Z101" s="61"/>
    </row>
    <row r="102" spans="1:26" ht="36" customHeight="1" thickBot="1" x14ac:dyDescent="0.25">
      <c r="A102" s="35" t="s">
        <v>14</v>
      </c>
      <c r="B102" s="36" t="s">
        <v>33</v>
      </c>
      <c r="C102" s="62" t="s">
        <v>249</v>
      </c>
      <c r="D102" s="63" t="s">
        <v>197</v>
      </c>
      <c r="E102" s="64">
        <v>400</v>
      </c>
      <c r="F102" s="65">
        <v>150</v>
      </c>
      <c r="G102" s="67">
        <f t="shared" ref="G102:G104" si="80">E102*F102</f>
        <v>60000</v>
      </c>
      <c r="H102" s="128"/>
      <c r="I102" s="65"/>
      <c r="J102" s="69">
        <f t="shared" ref="J102:J104" si="81">H102*I102</f>
        <v>0</v>
      </c>
      <c r="K102" s="128"/>
      <c r="L102" s="65"/>
      <c r="M102" s="69">
        <f t="shared" ref="M102:M104" si="82">K102*L102</f>
        <v>0</v>
      </c>
      <c r="N102" s="128"/>
      <c r="O102" s="65"/>
      <c r="P102" s="69">
        <f t="shared" ref="P102:P104" si="83">N102*O102</f>
        <v>0</v>
      </c>
      <c r="Q102" s="70">
        <f t="shared" si="79"/>
        <v>60000</v>
      </c>
      <c r="R102" s="71"/>
      <c r="S102" s="299"/>
      <c r="T102" s="50"/>
      <c r="U102" s="50"/>
      <c r="V102" s="50"/>
      <c r="W102" s="50"/>
      <c r="X102" s="50"/>
      <c r="Y102" s="50"/>
      <c r="Z102" s="50"/>
    </row>
    <row r="103" spans="1:26" ht="33.75" hidden="1" customHeight="1" x14ac:dyDescent="0.2">
      <c r="A103" s="35" t="s">
        <v>14</v>
      </c>
      <c r="B103" s="36" t="s">
        <v>36</v>
      </c>
      <c r="C103" s="62" t="s">
        <v>97</v>
      </c>
      <c r="D103" s="63" t="s">
        <v>197</v>
      </c>
      <c r="E103" s="64"/>
      <c r="F103" s="65"/>
      <c r="G103" s="67">
        <f t="shared" si="80"/>
        <v>0</v>
      </c>
      <c r="H103" s="128"/>
      <c r="I103" s="65"/>
      <c r="J103" s="69">
        <f t="shared" si="81"/>
        <v>0</v>
      </c>
      <c r="K103" s="128"/>
      <c r="L103" s="65"/>
      <c r="M103" s="69">
        <f t="shared" si="82"/>
        <v>0</v>
      </c>
      <c r="N103" s="128"/>
      <c r="O103" s="65"/>
      <c r="P103" s="69">
        <f t="shared" si="83"/>
        <v>0</v>
      </c>
      <c r="Q103" s="70">
        <f t="shared" si="79"/>
        <v>0</v>
      </c>
      <c r="R103" s="71"/>
      <c r="S103" s="299"/>
      <c r="T103" s="50"/>
      <c r="U103" s="50"/>
      <c r="V103" s="50"/>
      <c r="W103" s="50"/>
      <c r="X103" s="50"/>
      <c r="Y103" s="50"/>
      <c r="Z103" s="50"/>
    </row>
    <row r="104" spans="1:26" ht="33" hidden="1" customHeight="1" x14ac:dyDescent="0.2">
      <c r="A104" s="45" t="s">
        <v>14</v>
      </c>
      <c r="B104" s="46" t="s">
        <v>37</v>
      </c>
      <c r="C104" s="81" t="s">
        <v>97</v>
      </c>
      <c r="D104" s="84" t="s">
        <v>197</v>
      </c>
      <c r="E104" s="85"/>
      <c r="F104" s="86"/>
      <c r="G104" s="88">
        <f t="shared" si="80"/>
        <v>0</v>
      </c>
      <c r="H104" s="117"/>
      <c r="I104" s="86"/>
      <c r="J104" s="90">
        <f t="shared" si="81"/>
        <v>0</v>
      </c>
      <c r="K104" s="117"/>
      <c r="L104" s="86"/>
      <c r="M104" s="90">
        <f t="shared" si="82"/>
        <v>0</v>
      </c>
      <c r="N104" s="117"/>
      <c r="O104" s="86"/>
      <c r="P104" s="90">
        <f t="shared" si="83"/>
        <v>0</v>
      </c>
      <c r="Q104" s="92">
        <f t="shared" si="79"/>
        <v>0</v>
      </c>
      <c r="R104" s="93"/>
      <c r="S104" s="309"/>
      <c r="T104" s="50"/>
      <c r="U104" s="50"/>
      <c r="V104" s="50"/>
      <c r="W104" s="50"/>
      <c r="X104" s="50"/>
      <c r="Y104" s="50"/>
      <c r="Z104" s="50"/>
    </row>
    <row r="105" spans="1:26" ht="15" customHeight="1" thickBot="1" x14ac:dyDescent="0.25">
      <c r="A105" s="100" t="s">
        <v>98</v>
      </c>
      <c r="B105" s="102"/>
      <c r="C105" s="130"/>
      <c r="D105" s="131"/>
      <c r="E105" s="98">
        <f t="shared" ref="E105:Q105" si="84">E101</f>
        <v>400</v>
      </c>
      <c r="F105" s="132">
        <f t="shared" si="84"/>
        <v>150</v>
      </c>
      <c r="G105" s="133">
        <f t="shared" si="84"/>
        <v>60000</v>
      </c>
      <c r="H105" s="98">
        <f t="shared" si="84"/>
        <v>0</v>
      </c>
      <c r="I105" s="132">
        <f t="shared" si="84"/>
        <v>0</v>
      </c>
      <c r="J105" s="133">
        <f t="shared" si="84"/>
        <v>0</v>
      </c>
      <c r="K105" s="98">
        <f t="shared" si="84"/>
        <v>0</v>
      </c>
      <c r="L105" s="132">
        <f t="shared" si="84"/>
        <v>0</v>
      </c>
      <c r="M105" s="133">
        <f t="shared" si="84"/>
        <v>0</v>
      </c>
      <c r="N105" s="98">
        <f t="shared" si="84"/>
        <v>0</v>
      </c>
      <c r="O105" s="132">
        <f t="shared" si="84"/>
        <v>0</v>
      </c>
      <c r="P105" s="133">
        <f t="shared" si="84"/>
        <v>0</v>
      </c>
      <c r="Q105" s="134">
        <f t="shared" si="84"/>
        <v>60000</v>
      </c>
      <c r="R105" s="135"/>
      <c r="S105" s="137"/>
      <c r="T105" s="50"/>
      <c r="U105" s="50"/>
      <c r="V105" s="50"/>
      <c r="W105" s="50"/>
      <c r="X105" s="50"/>
      <c r="Y105" s="50"/>
      <c r="Z105" s="50"/>
    </row>
    <row r="106" spans="1:26" ht="15.75" customHeight="1" thickBot="1" x14ac:dyDescent="0.25">
      <c r="A106" s="80" t="s">
        <v>27</v>
      </c>
      <c r="B106" s="129" t="s">
        <v>99</v>
      </c>
      <c r="C106" s="89" t="s">
        <v>100</v>
      </c>
      <c r="D106" s="171"/>
      <c r="E106" s="172"/>
      <c r="F106" s="171"/>
      <c r="G106" s="173"/>
      <c r="H106" s="172"/>
      <c r="I106" s="171"/>
      <c r="J106" s="173"/>
      <c r="K106" s="172"/>
      <c r="L106" s="171"/>
      <c r="M106" s="173"/>
      <c r="N106" s="172"/>
      <c r="O106" s="171"/>
      <c r="P106" s="173"/>
      <c r="Q106" s="124"/>
      <c r="R106" s="174"/>
      <c r="S106" s="310" t="s">
        <v>198</v>
      </c>
      <c r="T106" s="50"/>
      <c r="U106" s="50"/>
      <c r="V106" s="50"/>
      <c r="W106" s="50"/>
      <c r="X106" s="50"/>
      <c r="Y106" s="50"/>
      <c r="Z106" s="50"/>
    </row>
    <row r="107" spans="1:26" ht="24.75" customHeight="1" x14ac:dyDescent="0.2">
      <c r="A107" s="52" t="s">
        <v>31</v>
      </c>
      <c r="B107" s="54" t="s">
        <v>101</v>
      </c>
      <c r="C107" s="166" t="s">
        <v>103</v>
      </c>
      <c r="D107" s="125"/>
      <c r="E107" s="112">
        <f t="shared" ref="E107:P107" si="85">SUM(E108:E123)</f>
        <v>365</v>
      </c>
      <c r="F107" s="113">
        <f t="shared" si="85"/>
        <v>1007.16</v>
      </c>
      <c r="G107" s="114">
        <f t="shared" si="85"/>
        <v>22576.400000000001</v>
      </c>
      <c r="H107" s="112">
        <f t="shared" si="85"/>
        <v>0</v>
      </c>
      <c r="I107" s="113">
        <f t="shared" si="85"/>
        <v>0</v>
      </c>
      <c r="J107" s="114">
        <f t="shared" si="85"/>
        <v>0</v>
      </c>
      <c r="K107" s="112">
        <f t="shared" si="85"/>
        <v>0</v>
      </c>
      <c r="L107" s="113">
        <f t="shared" si="85"/>
        <v>0</v>
      </c>
      <c r="M107" s="114">
        <f t="shared" si="85"/>
        <v>0</v>
      </c>
      <c r="N107" s="112">
        <f t="shared" si="85"/>
        <v>0</v>
      </c>
      <c r="O107" s="113">
        <f t="shared" si="85"/>
        <v>0</v>
      </c>
      <c r="P107" s="114">
        <f t="shared" si="85"/>
        <v>0</v>
      </c>
      <c r="Q107" s="59">
        <f t="shared" ref="Q107:Q131" si="86">G107+J107+M107+P107</f>
        <v>22576.400000000001</v>
      </c>
      <c r="R107" s="116"/>
      <c r="S107" s="299"/>
      <c r="T107" s="61"/>
      <c r="U107" s="61"/>
      <c r="V107" s="61"/>
      <c r="W107" s="61"/>
      <c r="X107" s="61"/>
      <c r="Y107" s="61"/>
      <c r="Z107" s="61"/>
    </row>
    <row r="108" spans="1:26" ht="28.5" customHeight="1" x14ac:dyDescent="0.2">
      <c r="A108" s="35" t="s">
        <v>14</v>
      </c>
      <c r="B108" s="36" t="s">
        <v>33</v>
      </c>
      <c r="C108" s="62" t="s">
        <v>250</v>
      </c>
      <c r="D108" s="63" t="s">
        <v>80</v>
      </c>
      <c r="E108" s="64"/>
      <c r="F108" s="65"/>
      <c r="G108" s="67">
        <f t="shared" ref="G108:G123" si="87">E108*F108</f>
        <v>0</v>
      </c>
      <c r="H108" s="128"/>
      <c r="I108" s="65"/>
      <c r="J108" s="69">
        <f t="shared" ref="J108:J123" si="88">H108*I108</f>
        <v>0</v>
      </c>
      <c r="K108" s="128"/>
      <c r="L108" s="65"/>
      <c r="M108" s="69">
        <f t="shared" ref="M108:M123" si="89">K108*L108</f>
        <v>0</v>
      </c>
      <c r="N108" s="128"/>
      <c r="O108" s="65"/>
      <c r="P108" s="69">
        <f t="shared" ref="P108:P123" si="90">N108*O108</f>
        <v>0</v>
      </c>
      <c r="Q108" s="70">
        <f t="shared" si="86"/>
        <v>0</v>
      </c>
      <c r="R108" s="71"/>
      <c r="S108" s="299"/>
      <c r="T108" s="50"/>
      <c r="U108" s="50"/>
      <c r="V108" s="50"/>
      <c r="W108" s="50"/>
      <c r="X108" s="50"/>
      <c r="Y108" s="50"/>
      <c r="Z108" s="50"/>
    </row>
    <row r="109" spans="1:26" s="255" customFormat="1" ht="36" customHeight="1" x14ac:dyDescent="0.2">
      <c r="A109" s="35"/>
      <c r="B109" s="36" t="s">
        <v>236</v>
      </c>
      <c r="C109" s="279" t="s">
        <v>251</v>
      </c>
      <c r="D109" s="63" t="s">
        <v>80</v>
      </c>
      <c r="E109" s="64">
        <v>35</v>
      </c>
      <c r="F109" s="65">
        <v>10</v>
      </c>
      <c r="G109" s="67">
        <f>E109*F109</f>
        <v>350</v>
      </c>
      <c r="H109" s="128"/>
      <c r="I109" s="65"/>
      <c r="J109" s="69"/>
      <c r="K109" s="128"/>
      <c r="L109" s="65"/>
      <c r="M109" s="69"/>
      <c r="N109" s="128"/>
      <c r="O109" s="65"/>
      <c r="P109" s="69"/>
      <c r="Q109" s="70"/>
      <c r="R109" s="71"/>
      <c r="S109" s="300"/>
      <c r="T109" s="50"/>
      <c r="U109" s="50"/>
      <c r="V109" s="50"/>
      <c r="W109" s="50"/>
      <c r="X109" s="50"/>
      <c r="Y109" s="50"/>
      <c r="Z109" s="50"/>
    </row>
    <row r="110" spans="1:26" s="255" customFormat="1" ht="34.5" customHeight="1" x14ac:dyDescent="0.2">
      <c r="A110" s="35"/>
      <c r="B110" s="36" t="s">
        <v>237</v>
      </c>
      <c r="C110" s="279" t="s">
        <v>263</v>
      </c>
      <c r="D110" s="63" t="s">
        <v>80</v>
      </c>
      <c r="E110" s="64">
        <v>20</v>
      </c>
      <c r="F110" s="65">
        <v>10</v>
      </c>
      <c r="G110" s="67">
        <f t="shared" ref="G110:G121" si="91">E110*F110</f>
        <v>200</v>
      </c>
      <c r="H110" s="128"/>
      <c r="I110" s="65"/>
      <c r="J110" s="69"/>
      <c r="K110" s="128"/>
      <c r="L110" s="65"/>
      <c r="M110" s="69"/>
      <c r="N110" s="128"/>
      <c r="O110" s="65"/>
      <c r="P110" s="69"/>
      <c r="Q110" s="70"/>
      <c r="R110" s="71"/>
      <c r="S110" s="300"/>
      <c r="T110" s="50"/>
      <c r="U110" s="50"/>
      <c r="V110" s="50"/>
      <c r="W110" s="50"/>
      <c r="X110" s="50"/>
      <c r="Y110" s="50"/>
      <c r="Z110" s="50"/>
    </row>
    <row r="111" spans="1:26" s="255" customFormat="1" ht="46.5" customHeight="1" x14ac:dyDescent="0.2">
      <c r="A111" s="35"/>
      <c r="B111" s="36" t="s">
        <v>45</v>
      </c>
      <c r="C111" s="279" t="s">
        <v>252</v>
      </c>
      <c r="D111" s="63" t="s">
        <v>80</v>
      </c>
      <c r="E111" s="64">
        <v>40</v>
      </c>
      <c r="F111" s="65">
        <v>163</v>
      </c>
      <c r="G111" s="67">
        <f t="shared" si="91"/>
        <v>6520</v>
      </c>
      <c r="H111" s="128"/>
      <c r="I111" s="65"/>
      <c r="J111" s="69"/>
      <c r="K111" s="128"/>
      <c r="L111" s="65"/>
      <c r="M111" s="69"/>
      <c r="N111" s="128"/>
      <c r="O111" s="65"/>
      <c r="P111" s="69"/>
      <c r="Q111" s="70"/>
      <c r="R111" s="71"/>
      <c r="S111" s="300"/>
      <c r="T111" s="50"/>
      <c r="U111" s="50"/>
      <c r="V111" s="50"/>
      <c r="W111" s="50"/>
      <c r="X111" s="50"/>
      <c r="Y111" s="50"/>
      <c r="Z111" s="50"/>
    </row>
    <row r="112" spans="1:26" s="255" customFormat="1" ht="39" customHeight="1" x14ac:dyDescent="0.2">
      <c r="A112" s="35"/>
      <c r="B112" s="36" t="s">
        <v>111</v>
      </c>
      <c r="C112" s="279" t="s">
        <v>253</v>
      </c>
      <c r="D112" s="63" t="s">
        <v>80</v>
      </c>
      <c r="E112" s="64">
        <v>40</v>
      </c>
      <c r="F112" s="65">
        <v>32</v>
      </c>
      <c r="G112" s="67">
        <f t="shared" si="91"/>
        <v>1280</v>
      </c>
      <c r="H112" s="128"/>
      <c r="I112" s="65"/>
      <c r="J112" s="69"/>
      <c r="K112" s="128"/>
      <c r="L112" s="65"/>
      <c r="M112" s="69"/>
      <c r="N112" s="128"/>
      <c r="O112" s="65"/>
      <c r="P112" s="69"/>
      <c r="Q112" s="70"/>
      <c r="R112" s="71"/>
      <c r="S112" s="300"/>
      <c r="T112" s="50"/>
      <c r="U112" s="50"/>
      <c r="V112" s="50"/>
      <c r="W112" s="50"/>
      <c r="X112" s="50"/>
      <c r="Y112" s="50"/>
      <c r="Z112" s="50"/>
    </row>
    <row r="113" spans="1:26" s="255" customFormat="1" ht="42.75" customHeight="1" x14ac:dyDescent="0.2">
      <c r="A113" s="35"/>
      <c r="B113" s="36" t="s">
        <v>70</v>
      </c>
      <c r="C113" s="279" t="s">
        <v>254</v>
      </c>
      <c r="D113" s="63" t="s">
        <v>80</v>
      </c>
      <c r="E113" s="64">
        <v>40</v>
      </c>
      <c r="F113" s="65">
        <v>47.16</v>
      </c>
      <c r="G113" s="67">
        <f t="shared" si="91"/>
        <v>1886.3999999999999</v>
      </c>
      <c r="H113" s="128"/>
      <c r="I113" s="65"/>
      <c r="J113" s="69"/>
      <c r="K113" s="128"/>
      <c r="L113" s="65"/>
      <c r="M113" s="69"/>
      <c r="N113" s="128"/>
      <c r="O113" s="65"/>
      <c r="P113" s="69"/>
      <c r="Q113" s="70"/>
      <c r="R113" s="71"/>
      <c r="S113" s="300"/>
      <c r="T113" s="50"/>
      <c r="U113" s="50"/>
      <c r="V113" s="50"/>
      <c r="W113" s="50"/>
      <c r="X113" s="50"/>
      <c r="Y113" s="50"/>
      <c r="Z113" s="50"/>
    </row>
    <row r="114" spans="1:26" s="255" customFormat="1" ht="28.5" customHeight="1" x14ac:dyDescent="0.2">
      <c r="A114" s="35"/>
      <c r="B114" s="36" t="s">
        <v>93</v>
      </c>
      <c r="C114" s="279" t="s">
        <v>255</v>
      </c>
      <c r="D114" s="63" t="s">
        <v>80</v>
      </c>
      <c r="E114" s="64">
        <v>40</v>
      </c>
      <c r="F114" s="65">
        <v>9</v>
      </c>
      <c r="G114" s="67">
        <f t="shared" si="91"/>
        <v>360</v>
      </c>
      <c r="H114" s="128"/>
      <c r="I114" s="65"/>
      <c r="J114" s="69"/>
      <c r="K114" s="128"/>
      <c r="L114" s="65"/>
      <c r="M114" s="69"/>
      <c r="N114" s="128"/>
      <c r="O114" s="65"/>
      <c r="P114" s="69"/>
      <c r="Q114" s="70"/>
      <c r="R114" s="71"/>
      <c r="S114" s="300"/>
      <c r="T114" s="50"/>
      <c r="U114" s="50"/>
      <c r="V114" s="50"/>
      <c r="W114" s="50"/>
      <c r="X114" s="50"/>
      <c r="Y114" s="50"/>
      <c r="Z114" s="50"/>
    </row>
    <row r="115" spans="1:26" s="255" customFormat="1" ht="28.5" customHeight="1" x14ac:dyDescent="0.2">
      <c r="A115" s="35"/>
      <c r="B115" s="36" t="s">
        <v>99</v>
      </c>
      <c r="C115" s="279" t="s">
        <v>256</v>
      </c>
      <c r="D115" s="63" t="s">
        <v>80</v>
      </c>
      <c r="E115" s="64">
        <v>20</v>
      </c>
      <c r="F115" s="65">
        <v>24</v>
      </c>
      <c r="G115" s="67">
        <f t="shared" si="91"/>
        <v>480</v>
      </c>
      <c r="H115" s="128"/>
      <c r="I115" s="65"/>
      <c r="J115" s="69"/>
      <c r="K115" s="128"/>
      <c r="L115" s="65"/>
      <c r="M115" s="69"/>
      <c r="N115" s="128"/>
      <c r="O115" s="65"/>
      <c r="P115" s="69"/>
      <c r="Q115" s="70"/>
      <c r="R115" s="71"/>
      <c r="S115" s="300"/>
      <c r="T115" s="50"/>
      <c r="U115" s="50"/>
      <c r="V115" s="50"/>
      <c r="W115" s="50"/>
      <c r="X115" s="50"/>
      <c r="Y115" s="50"/>
      <c r="Z115" s="50"/>
    </row>
    <row r="116" spans="1:26" s="255" customFormat="1" ht="28.5" customHeight="1" x14ac:dyDescent="0.2">
      <c r="A116" s="35"/>
      <c r="B116" s="36" t="s">
        <v>110</v>
      </c>
      <c r="C116" s="279" t="s">
        <v>257</v>
      </c>
      <c r="D116" s="63" t="s">
        <v>80</v>
      </c>
      <c r="E116" s="64">
        <v>60</v>
      </c>
      <c r="F116" s="65">
        <v>7</v>
      </c>
      <c r="G116" s="67">
        <f t="shared" si="91"/>
        <v>420</v>
      </c>
      <c r="H116" s="128"/>
      <c r="I116" s="65"/>
      <c r="J116" s="69"/>
      <c r="K116" s="128"/>
      <c r="L116" s="65"/>
      <c r="M116" s="69"/>
      <c r="N116" s="128"/>
      <c r="O116" s="65"/>
      <c r="P116" s="69"/>
      <c r="Q116" s="70"/>
      <c r="R116" s="71"/>
      <c r="S116" s="300"/>
      <c r="T116" s="50"/>
      <c r="U116" s="50"/>
      <c r="V116" s="50"/>
      <c r="W116" s="50"/>
      <c r="X116" s="50"/>
      <c r="Y116" s="50"/>
      <c r="Z116" s="50"/>
    </row>
    <row r="117" spans="1:26" s="255" customFormat="1" ht="28.5" customHeight="1" x14ac:dyDescent="0.2">
      <c r="A117" s="35"/>
      <c r="B117" s="36" t="s">
        <v>134</v>
      </c>
      <c r="C117" s="279" t="s">
        <v>258</v>
      </c>
      <c r="D117" s="63" t="s">
        <v>80</v>
      </c>
      <c r="E117" s="64">
        <v>20</v>
      </c>
      <c r="F117" s="65">
        <v>33</v>
      </c>
      <c r="G117" s="67">
        <f t="shared" si="91"/>
        <v>660</v>
      </c>
      <c r="H117" s="128"/>
      <c r="I117" s="65"/>
      <c r="J117" s="69"/>
      <c r="K117" s="128"/>
      <c r="L117" s="65"/>
      <c r="M117" s="69"/>
      <c r="N117" s="128"/>
      <c r="O117" s="65"/>
      <c r="P117" s="69"/>
      <c r="Q117" s="70"/>
      <c r="R117" s="71"/>
      <c r="S117" s="300"/>
      <c r="T117" s="50"/>
      <c r="U117" s="50"/>
      <c r="V117" s="50"/>
      <c r="W117" s="50"/>
      <c r="X117" s="50"/>
      <c r="Y117" s="50"/>
      <c r="Z117" s="50"/>
    </row>
    <row r="118" spans="1:26" s="255" customFormat="1" ht="28.5" customHeight="1" x14ac:dyDescent="0.2">
      <c r="A118" s="35"/>
      <c r="B118" s="36" t="s">
        <v>140</v>
      </c>
      <c r="C118" s="280" t="s">
        <v>259</v>
      </c>
      <c r="D118" s="63" t="s">
        <v>80</v>
      </c>
      <c r="E118" s="64">
        <v>10</v>
      </c>
      <c r="F118" s="65">
        <v>79</v>
      </c>
      <c r="G118" s="67">
        <f t="shared" si="91"/>
        <v>790</v>
      </c>
      <c r="H118" s="128"/>
      <c r="I118" s="65"/>
      <c r="J118" s="69"/>
      <c r="K118" s="128"/>
      <c r="L118" s="65"/>
      <c r="M118" s="69"/>
      <c r="N118" s="128"/>
      <c r="O118" s="65"/>
      <c r="P118" s="69"/>
      <c r="Q118" s="70"/>
      <c r="R118" s="71"/>
      <c r="S118" s="300"/>
      <c r="T118" s="50"/>
      <c r="U118" s="50"/>
      <c r="V118" s="50"/>
      <c r="W118" s="50"/>
      <c r="X118" s="50"/>
      <c r="Y118" s="50"/>
      <c r="Z118" s="50"/>
    </row>
    <row r="119" spans="1:26" s="255" customFormat="1" ht="28.5" customHeight="1" x14ac:dyDescent="0.2">
      <c r="A119" s="35"/>
      <c r="B119" s="36" t="s">
        <v>145</v>
      </c>
      <c r="C119" s="279" t="s">
        <v>260</v>
      </c>
      <c r="D119" s="63" t="s">
        <v>80</v>
      </c>
      <c r="E119" s="64">
        <v>25</v>
      </c>
      <c r="F119" s="65">
        <v>300</v>
      </c>
      <c r="G119" s="67">
        <f t="shared" si="91"/>
        <v>7500</v>
      </c>
      <c r="H119" s="128"/>
      <c r="I119" s="65"/>
      <c r="J119" s="69"/>
      <c r="K119" s="128"/>
      <c r="L119" s="65"/>
      <c r="M119" s="69"/>
      <c r="N119" s="128"/>
      <c r="O119" s="65"/>
      <c r="P119" s="69"/>
      <c r="Q119" s="70"/>
      <c r="R119" s="71"/>
      <c r="S119" s="300"/>
      <c r="T119" s="50"/>
      <c r="U119" s="50"/>
      <c r="V119" s="50"/>
      <c r="W119" s="50"/>
      <c r="X119" s="50"/>
      <c r="Y119" s="50"/>
      <c r="Z119" s="50"/>
    </row>
    <row r="120" spans="1:26" s="255" customFormat="1" ht="45" customHeight="1" x14ac:dyDescent="0.2">
      <c r="A120" s="35"/>
      <c r="B120" s="36" t="s">
        <v>150</v>
      </c>
      <c r="C120" s="279" t="s">
        <v>261</v>
      </c>
      <c r="D120" s="63" t="s">
        <v>80</v>
      </c>
      <c r="E120" s="64">
        <v>5</v>
      </c>
      <c r="F120" s="65">
        <v>160</v>
      </c>
      <c r="G120" s="67">
        <f t="shared" si="91"/>
        <v>800</v>
      </c>
      <c r="H120" s="128"/>
      <c r="I120" s="65"/>
      <c r="J120" s="69"/>
      <c r="K120" s="128"/>
      <c r="L120" s="65"/>
      <c r="M120" s="69"/>
      <c r="N120" s="128"/>
      <c r="O120" s="65"/>
      <c r="P120" s="69"/>
      <c r="Q120" s="70"/>
      <c r="R120" s="71"/>
      <c r="S120" s="300"/>
      <c r="T120" s="50"/>
      <c r="U120" s="50"/>
      <c r="V120" s="50"/>
      <c r="W120" s="50"/>
      <c r="X120" s="50"/>
      <c r="Y120" s="50"/>
      <c r="Z120" s="50"/>
    </row>
    <row r="121" spans="1:26" s="255" customFormat="1" ht="62.25" customHeight="1" thickBot="1" x14ac:dyDescent="0.25">
      <c r="A121" s="35"/>
      <c r="B121" s="36" t="s">
        <v>158</v>
      </c>
      <c r="C121" s="279" t="s">
        <v>262</v>
      </c>
      <c r="D121" s="63" t="s">
        <v>80</v>
      </c>
      <c r="E121" s="64">
        <v>10</v>
      </c>
      <c r="F121" s="65">
        <v>133</v>
      </c>
      <c r="G121" s="67">
        <f t="shared" si="91"/>
        <v>1330</v>
      </c>
      <c r="H121" s="128"/>
      <c r="I121" s="65"/>
      <c r="J121" s="69"/>
      <c r="K121" s="128"/>
      <c r="L121" s="65"/>
      <c r="M121" s="69"/>
      <c r="N121" s="128"/>
      <c r="O121" s="65"/>
      <c r="P121" s="69"/>
      <c r="Q121" s="70"/>
      <c r="R121" s="71"/>
      <c r="S121" s="300"/>
      <c r="T121" s="50"/>
      <c r="U121" s="50"/>
      <c r="V121" s="50"/>
      <c r="W121" s="50"/>
      <c r="X121" s="50"/>
      <c r="Y121" s="50"/>
      <c r="Z121" s="50"/>
    </row>
    <row r="122" spans="1:26" ht="18.75" hidden="1" customHeight="1" x14ac:dyDescent="0.2">
      <c r="A122" s="35" t="s">
        <v>14</v>
      </c>
      <c r="B122" s="36" t="s">
        <v>36</v>
      </c>
      <c r="C122" s="62" t="s">
        <v>104</v>
      </c>
      <c r="D122" s="63" t="s">
        <v>80</v>
      </c>
      <c r="E122" s="64"/>
      <c r="F122" s="65"/>
      <c r="G122" s="67">
        <f t="shared" si="87"/>
        <v>0</v>
      </c>
      <c r="H122" s="128"/>
      <c r="I122" s="65"/>
      <c r="J122" s="69">
        <f t="shared" si="88"/>
        <v>0</v>
      </c>
      <c r="K122" s="128"/>
      <c r="L122" s="65"/>
      <c r="M122" s="69">
        <f t="shared" si="89"/>
        <v>0</v>
      </c>
      <c r="N122" s="128"/>
      <c r="O122" s="65"/>
      <c r="P122" s="69">
        <f t="shared" si="90"/>
        <v>0</v>
      </c>
      <c r="Q122" s="70">
        <f t="shared" si="86"/>
        <v>0</v>
      </c>
      <c r="R122" s="71"/>
      <c r="S122" s="299"/>
      <c r="T122" s="50"/>
      <c r="U122" s="50"/>
      <c r="V122" s="50"/>
      <c r="W122" s="50"/>
      <c r="X122" s="50"/>
      <c r="Y122" s="50"/>
      <c r="Z122" s="50"/>
    </row>
    <row r="123" spans="1:26" ht="21.75" hidden="1" customHeight="1" x14ac:dyDescent="0.2">
      <c r="A123" s="66" t="s">
        <v>14</v>
      </c>
      <c r="B123" s="68" t="s">
        <v>37</v>
      </c>
      <c r="C123" s="72" t="s">
        <v>104</v>
      </c>
      <c r="D123" s="73" t="s">
        <v>80</v>
      </c>
      <c r="E123" s="74"/>
      <c r="F123" s="75"/>
      <c r="G123" s="76">
        <f t="shared" si="87"/>
        <v>0</v>
      </c>
      <c r="H123" s="142"/>
      <c r="I123" s="75"/>
      <c r="J123" s="77">
        <f t="shared" si="88"/>
        <v>0</v>
      </c>
      <c r="K123" s="142"/>
      <c r="L123" s="75"/>
      <c r="M123" s="77">
        <f t="shared" si="89"/>
        <v>0</v>
      </c>
      <c r="N123" s="142"/>
      <c r="O123" s="75"/>
      <c r="P123" s="77">
        <f t="shared" si="90"/>
        <v>0</v>
      </c>
      <c r="Q123" s="92">
        <f t="shared" si="86"/>
        <v>0</v>
      </c>
      <c r="R123" s="79"/>
      <c r="S123" s="299"/>
      <c r="T123" s="50"/>
      <c r="U123" s="50"/>
      <c r="V123" s="50"/>
      <c r="W123" s="50"/>
      <c r="X123" s="50"/>
      <c r="Y123" s="50"/>
      <c r="Z123" s="50"/>
    </row>
    <row r="124" spans="1:26" ht="24.75" customHeight="1" x14ac:dyDescent="0.2">
      <c r="A124" s="52" t="s">
        <v>31</v>
      </c>
      <c r="B124" s="54" t="s">
        <v>105</v>
      </c>
      <c r="C124" s="167" t="s">
        <v>106</v>
      </c>
      <c r="D124" s="56"/>
      <c r="E124" s="52">
        <f t="shared" ref="E124:P124" si="92">SUM(E125:E127)</f>
        <v>0</v>
      </c>
      <c r="F124" s="57">
        <f t="shared" si="92"/>
        <v>0</v>
      </c>
      <c r="G124" s="58">
        <f t="shared" si="92"/>
        <v>0</v>
      </c>
      <c r="H124" s="52">
        <f t="shared" si="92"/>
        <v>0</v>
      </c>
      <c r="I124" s="57">
        <f t="shared" si="92"/>
        <v>0</v>
      </c>
      <c r="J124" s="58">
        <f t="shared" si="92"/>
        <v>0</v>
      </c>
      <c r="K124" s="52">
        <f t="shared" si="92"/>
        <v>0</v>
      </c>
      <c r="L124" s="57">
        <f t="shared" si="92"/>
        <v>0</v>
      </c>
      <c r="M124" s="58">
        <f t="shared" si="92"/>
        <v>0</v>
      </c>
      <c r="N124" s="52">
        <f t="shared" si="92"/>
        <v>0</v>
      </c>
      <c r="O124" s="57">
        <f t="shared" si="92"/>
        <v>0</v>
      </c>
      <c r="P124" s="58">
        <f t="shared" si="92"/>
        <v>0</v>
      </c>
      <c r="Q124" s="59">
        <f t="shared" si="86"/>
        <v>0</v>
      </c>
      <c r="R124" s="60"/>
      <c r="S124" s="299"/>
      <c r="T124" s="61"/>
      <c r="U124" s="61"/>
      <c r="V124" s="61"/>
      <c r="W124" s="61"/>
      <c r="X124" s="61"/>
      <c r="Y124" s="61"/>
      <c r="Z124" s="61"/>
    </row>
    <row r="125" spans="1:26" ht="24" customHeight="1" x14ac:dyDescent="0.2">
      <c r="A125" s="35" t="s">
        <v>14</v>
      </c>
      <c r="B125" s="36" t="s">
        <v>33</v>
      </c>
      <c r="C125" s="62" t="s">
        <v>104</v>
      </c>
      <c r="D125" s="63" t="s">
        <v>80</v>
      </c>
      <c r="E125" s="64"/>
      <c r="F125" s="65"/>
      <c r="G125" s="67">
        <f t="shared" ref="G125:G127" si="93">E125*F125</f>
        <v>0</v>
      </c>
      <c r="H125" s="128"/>
      <c r="I125" s="65"/>
      <c r="J125" s="69">
        <f t="shared" ref="J125:J127" si="94">H125*I125</f>
        <v>0</v>
      </c>
      <c r="K125" s="128"/>
      <c r="L125" s="65"/>
      <c r="M125" s="69">
        <f t="shared" ref="M125:M127" si="95">K125*L125</f>
        <v>0</v>
      </c>
      <c r="N125" s="128"/>
      <c r="O125" s="65"/>
      <c r="P125" s="69">
        <f t="shared" ref="P125:P127" si="96">N125*O125</f>
        <v>0</v>
      </c>
      <c r="Q125" s="70">
        <f t="shared" si="86"/>
        <v>0</v>
      </c>
      <c r="R125" s="71"/>
      <c r="S125" s="299"/>
      <c r="T125" s="50"/>
      <c r="U125" s="50"/>
      <c r="V125" s="50"/>
      <c r="W125" s="50"/>
      <c r="X125" s="50"/>
      <c r="Y125" s="50"/>
      <c r="Z125" s="50"/>
    </row>
    <row r="126" spans="1:26" ht="18.75" customHeight="1" x14ac:dyDescent="0.2">
      <c r="A126" s="35" t="s">
        <v>14</v>
      </c>
      <c r="B126" s="36" t="s">
        <v>36</v>
      </c>
      <c r="C126" s="62" t="s">
        <v>104</v>
      </c>
      <c r="D126" s="63" t="s">
        <v>80</v>
      </c>
      <c r="E126" s="64"/>
      <c r="F126" s="65"/>
      <c r="G126" s="67">
        <f t="shared" si="93"/>
        <v>0</v>
      </c>
      <c r="H126" s="128"/>
      <c r="I126" s="65"/>
      <c r="J126" s="69">
        <f t="shared" si="94"/>
        <v>0</v>
      </c>
      <c r="K126" s="128"/>
      <c r="L126" s="65"/>
      <c r="M126" s="69">
        <f t="shared" si="95"/>
        <v>0</v>
      </c>
      <c r="N126" s="128"/>
      <c r="O126" s="65"/>
      <c r="P126" s="69">
        <f t="shared" si="96"/>
        <v>0</v>
      </c>
      <c r="Q126" s="70">
        <f t="shared" si="86"/>
        <v>0</v>
      </c>
      <c r="R126" s="71"/>
      <c r="S126" s="299"/>
      <c r="T126" s="50"/>
      <c r="U126" s="50"/>
      <c r="V126" s="50"/>
      <c r="W126" s="50"/>
      <c r="X126" s="50"/>
      <c r="Y126" s="50"/>
      <c r="Z126" s="50"/>
    </row>
    <row r="127" spans="1:26" ht="21.75" customHeight="1" x14ac:dyDescent="0.2">
      <c r="A127" s="66" t="s">
        <v>14</v>
      </c>
      <c r="B127" s="68" t="s">
        <v>37</v>
      </c>
      <c r="C127" s="72" t="s">
        <v>104</v>
      </c>
      <c r="D127" s="73" t="s">
        <v>80</v>
      </c>
      <c r="E127" s="74"/>
      <c r="F127" s="75"/>
      <c r="G127" s="76">
        <f t="shared" si="93"/>
        <v>0</v>
      </c>
      <c r="H127" s="142"/>
      <c r="I127" s="75"/>
      <c r="J127" s="77">
        <f t="shared" si="94"/>
        <v>0</v>
      </c>
      <c r="K127" s="142"/>
      <c r="L127" s="75"/>
      <c r="M127" s="77">
        <f t="shared" si="95"/>
        <v>0</v>
      </c>
      <c r="N127" s="142"/>
      <c r="O127" s="75"/>
      <c r="P127" s="77">
        <f t="shared" si="96"/>
        <v>0</v>
      </c>
      <c r="Q127" s="92">
        <f t="shared" si="86"/>
        <v>0</v>
      </c>
      <c r="R127" s="79"/>
      <c r="S127" s="299"/>
      <c r="T127" s="50"/>
      <c r="U127" s="50"/>
      <c r="V127" s="50"/>
      <c r="W127" s="50"/>
      <c r="X127" s="50"/>
      <c r="Y127" s="50"/>
      <c r="Z127" s="50"/>
    </row>
    <row r="128" spans="1:26" ht="24.75" customHeight="1" x14ac:dyDescent="0.2">
      <c r="A128" s="52" t="s">
        <v>31</v>
      </c>
      <c r="B128" s="54" t="s">
        <v>107</v>
      </c>
      <c r="C128" s="167" t="s">
        <v>108</v>
      </c>
      <c r="D128" s="56"/>
      <c r="E128" s="52">
        <f t="shared" ref="E128:P128" si="97">SUM(E129:E131)</f>
        <v>0</v>
      </c>
      <c r="F128" s="57">
        <f t="shared" si="97"/>
        <v>0</v>
      </c>
      <c r="G128" s="58">
        <f t="shared" si="97"/>
        <v>0</v>
      </c>
      <c r="H128" s="52">
        <f t="shared" si="97"/>
        <v>0</v>
      </c>
      <c r="I128" s="57">
        <f t="shared" si="97"/>
        <v>0</v>
      </c>
      <c r="J128" s="58">
        <f t="shared" si="97"/>
        <v>0</v>
      </c>
      <c r="K128" s="52">
        <f t="shared" si="97"/>
        <v>0</v>
      </c>
      <c r="L128" s="57">
        <f t="shared" si="97"/>
        <v>0</v>
      </c>
      <c r="M128" s="58">
        <f t="shared" si="97"/>
        <v>0</v>
      </c>
      <c r="N128" s="52">
        <f t="shared" si="97"/>
        <v>0</v>
      </c>
      <c r="O128" s="57">
        <f t="shared" si="97"/>
        <v>0</v>
      </c>
      <c r="P128" s="58">
        <f t="shared" si="97"/>
        <v>0</v>
      </c>
      <c r="Q128" s="59">
        <f t="shared" si="86"/>
        <v>0</v>
      </c>
      <c r="R128" s="60"/>
      <c r="S128" s="299"/>
      <c r="T128" s="61"/>
      <c r="U128" s="61"/>
      <c r="V128" s="61"/>
      <c r="W128" s="61"/>
      <c r="X128" s="61"/>
      <c r="Y128" s="61"/>
      <c r="Z128" s="61"/>
    </row>
    <row r="129" spans="1:26" ht="24" customHeight="1" x14ac:dyDescent="0.2">
      <c r="A129" s="35" t="s">
        <v>14</v>
      </c>
      <c r="B129" s="36" t="s">
        <v>33</v>
      </c>
      <c r="C129" s="62" t="s">
        <v>104</v>
      </c>
      <c r="D129" s="63" t="s">
        <v>80</v>
      </c>
      <c r="E129" s="64"/>
      <c r="F129" s="65"/>
      <c r="G129" s="67">
        <f t="shared" ref="G129:G131" si="98">E129*F129</f>
        <v>0</v>
      </c>
      <c r="H129" s="128"/>
      <c r="I129" s="65"/>
      <c r="J129" s="69">
        <f t="shared" ref="J129:J131" si="99">H129*I129</f>
        <v>0</v>
      </c>
      <c r="K129" s="128"/>
      <c r="L129" s="65"/>
      <c r="M129" s="69">
        <f t="shared" ref="M129:M131" si="100">K129*L129</f>
        <v>0</v>
      </c>
      <c r="N129" s="128"/>
      <c r="O129" s="65"/>
      <c r="P129" s="69">
        <f t="shared" ref="P129:P131" si="101">N129*O129</f>
        <v>0</v>
      </c>
      <c r="Q129" s="70">
        <f t="shared" si="86"/>
        <v>0</v>
      </c>
      <c r="R129" s="71"/>
      <c r="S129" s="299"/>
      <c r="T129" s="50"/>
      <c r="U129" s="50"/>
      <c r="V129" s="50"/>
      <c r="W129" s="50"/>
      <c r="X129" s="50"/>
      <c r="Y129" s="50"/>
      <c r="Z129" s="50"/>
    </row>
    <row r="130" spans="1:26" ht="18.75" customHeight="1" x14ac:dyDescent="0.2">
      <c r="A130" s="35" t="s">
        <v>14</v>
      </c>
      <c r="B130" s="36" t="s">
        <v>36</v>
      </c>
      <c r="C130" s="62" t="s">
        <v>104</v>
      </c>
      <c r="D130" s="63" t="s">
        <v>80</v>
      </c>
      <c r="E130" s="64"/>
      <c r="F130" s="65"/>
      <c r="G130" s="67">
        <f t="shared" si="98"/>
        <v>0</v>
      </c>
      <c r="H130" s="128"/>
      <c r="I130" s="65"/>
      <c r="J130" s="69">
        <f t="shared" si="99"/>
        <v>0</v>
      </c>
      <c r="K130" s="128"/>
      <c r="L130" s="65"/>
      <c r="M130" s="69">
        <f t="shared" si="100"/>
        <v>0</v>
      </c>
      <c r="N130" s="128"/>
      <c r="O130" s="65"/>
      <c r="P130" s="69">
        <f t="shared" si="101"/>
        <v>0</v>
      </c>
      <c r="Q130" s="70">
        <f t="shared" si="86"/>
        <v>0</v>
      </c>
      <c r="R130" s="71"/>
      <c r="S130" s="299"/>
      <c r="T130" s="50"/>
      <c r="U130" s="50"/>
      <c r="V130" s="50"/>
      <c r="W130" s="50"/>
      <c r="X130" s="50"/>
      <c r="Y130" s="50"/>
      <c r="Z130" s="50"/>
    </row>
    <row r="131" spans="1:26" ht="21.75" customHeight="1" x14ac:dyDescent="0.2">
      <c r="A131" s="45" t="s">
        <v>14</v>
      </c>
      <c r="B131" s="46" t="s">
        <v>37</v>
      </c>
      <c r="C131" s="81" t="s">
        <v>104</v>
      </c>
      <c r="D131" s="84" t="s">
        <v>80</v>
      </c>
      <c r="E131" s="85"/>
      <c r="F131" s="86"/>
      <c r="G131" s="88">
        <f t="shared" si="98"/>
        <v>0</v>
      </c>
      <c r="H131" s="117"/>
      <c r="I131" s="86"/>
      <c r="J131" s="90">
        <f t="shared" si="99"/>
        <v>0</v>
      </c>
      <c r="K131" s="117"/>
      <c r="L131" s="86"/>
      <c r="M131" s="90">
        <f t="shared" si="100"/>
        <v>0</v>
      </c>
      <c r="N131" s="117"/>
      <c r="O131" s="86"/>
      <c r="P131" s="90">
        <f t="shared" si="101"/>
        <v>0</v>
      </c>
      <c r="Q131" s="92">
        <f t="shared" si="86"/>
        <v>0</v>
      </c>
      <c r="R131" s="93"/>
      <c r="S131" s="299"/>
      <c r="T131" s="50"/>
      <c r="U131" s="50"/>
      <c r="V131" s="50"/>
      <c r="W131" s="50"/>
      <c r="X131" s="50"/>
      <c r="Y131" s="50"/>
      <c r="Z131" s="50"/>
    </row>
    <row r="132" spans="1:26" ht="15" customHeight="1" x14ac:dyDescent="0.2">
      <c r="A132" s="100" t="s">
        <v>109</v>
      </c>
      <c r="B132" s="102"/>
      <c r="C132" s="130"/>
      <c r="D132" s="131"/>
      <c r="E132" s="98">
        <f t="shared" ref="E132:Q132" si="102">E128+E124+E107</f>
        <v>365</v>
      </c>
      <c r="F132" s="132">
        <f t="shared" si="102"/>
        <v>1007.16</v>
      </c>
      <c r="G132" s="133">
        <f t="shared" si="102"/>
        <v>22576.400000000001</v>
      </c>
      <c r="H132" s="98">
        <f t="shared" si="102"/>
        <v>0</v>
      </c>
      <c r="I132" s="132">
        <f t="shared" si="102"/>
        <v>0</v>
      </c>
      <c r="J132" s="133">
        <f t="shared" si="102"/>
        <v>0</v>
      </c>
      <c r="K132" s="98">
        <f t="shared" si="102"/>
        <v>0</v>
      </c>
      <c r="L132" s="132">
        <f t="shared" si="102"/>
        <v>0</v>
      </c>
      <c r="M132" s="133">
        <f t="shared" si="102"/>
        <v>0</v>
      </c>
      <c r="N132" s="98">
        <f t="shared" si="102"/>
        <v>0</v>
      </c>
      <c r="O132" s="132">
        <f t="shared" si="102"/>
        <v>0</v>
      </c>
      <c r="P132" s="133">
        <f t="shared" si="102"/>
        <v>0</v>
      </c>
      <c r="Q132" s="134">
        <f t="shared" si="102"/>
        <v>22576.400000000001</v>
      </c>
      <c r="R132" s="135"/>
      <c r="S132" s="309"/>
      <c r="T132" s="50"/>
      <c r="U132" s="50"/>
      <c r="V132" s="50"/>
      <c r="W132" s="50"/>
      <c r="X132" s="50"/>
      <c r="Y132" s="50"/>
      <c r="Z132" s="50"/>
    </row>
    <row r="133" spans="1:26" ht="15.75" customHeight="1" x14ac:dyDescent="0.2">
      <c r="A133" s="136" t="s">
        <v>27</v>
      </c>
      <c r="B133" s="138" t="s">
        <v>110</v>
      </c>
      <c r="C133" s="89" t="s">
        <v>112</v>
      </c>
      <c r="D133" s="105"/>
      <c r="E133" s="106"/>
      <c r="F133" s="105"/>
      <c r="G133" s="107"/>
      <c r="H133" s="106"/>
      <c r="I133" s="105"/>
      <c r="J133" s="107"/>
      <c r="K133" s="106"/>
      <c r="L133" s="105"/>
      <c r="M133" s="107"/>
      <c r="N133" s="106"/>
      <c r="O133" s="105"/>
      <c r="P133" s="107"/>
      <c r="Q133" s="124"/>
      <c r="R133" s="49"/>
      <c r="S133" s="140"/>
      <c r="T133" s="50"/>
      <c r="U133" s="50"/>
      <c r="V133" s="50"/>
      <c r="W133" s="50"/>
      <c r="X133" s="50"/>
      <c r="Y133" s="50"/>
      <c r="Z133" s="50"/>
    </row>
    <row r="134" spans="1:26" ht="15.75" customHeight="1" x14ac:dyDescent="0.2">
      <c r="A134" s="52" t="s">
        <v>31</v>
      </c>
      <c r="B134" s="54" t="s">
        <v>113</v>
      </c>
      <c r="C134" s="166" t="s">
        <v>114</v>
      </c>
      <c r="D134" s="125"/>
      <c r="E134" s="112">
        <f t="shared" ref="E134:P134" si="103">SUM(E135:E157)</f>
        <v>373</v>
      </c>
      <c r="F134" s="113">
        <f t="shared" si="103"/>
        <v>14800</v>
      </c>
      <c r="G134" s="114">
        <f t="shared" si="103"/>
        <v>30650</v>
      </c>
      <c r="H134" s="112">
        <f t="shared" si="103"/>
        <v>0</v>
      </c>
      <c r="I134" s="113">
        <f t="shared" si="103"/>
        <v>0</v>
      </c>
      <c r="J134" s="114">
        <f t="shared" si="103"/>
        <v>0</v>
      </c>
      <c r="K134" s="112">
        <f t="shared" si="103"/>
        <v>0</v>
      </c>
      <c r="L134" s="113">
        <f t="shared" si="103"/>
        <v>0</v>
      </c>
      <c r="M134" s="114">
        <f t="shared" si="103"/>
        <v>0</v>
      </c>
      <c r="N134" s="112">
        <f t="shared" si="103"/>
        <v>0</v>
      </c>
      <c r="O134" s="113">
        <f t="shared" si="103"/>
        <v>0</v>
      </c>
      <c r="P134" s="114">
        <f t="shared" si="103"/>
        <v>0</v>
      </c>
      <c r="Q134" s="59">
        <f t="shared" ref="Q134:Q157" si="104">G134+J134+M134+P134</f>
        <v>30650</v>
      </c>
      <c r="R134" s="116"/>
      <c r="S134" s="313" t="s">
        <v>199</v>
      </c>
      <c r="T134" s="61"/>
      <c r="U134" s="61"/>
      <c r="V134" s="61"/>
      <c r="W134" s="61"/>
      <c r="X134" s="61"/>
      <c r="Y134" s="61"/>
      <c r="Z134" s="61"/>
    </row>
    <row r="135" spans="1:26" ht="15.75" customHeight="1" x14ac:dyDescent="0.2">
      <c r="A135" s="35" t="s">
        <v>14</v>
      </c>
      <c r="B135" s="36" t="s">
        <v>33</v>
      </c>
      <c r="C135" s="62" t="s">
        <v>115</v>
      </c>
      <c r="D135" s="63" t="s">
        <v>80</v>
      </c>
      <c r="E135" s="64"/>
      <c r="F135" s="65"/>
      <c r="G135" s="67">
        <f t="shared" ref="G135:G157" si="105">E135*F135</f>
        <v>0</v>
      </c>
      <c r="H135" s="128"/>
      <c r="I135" s="65"/>
      <c r="J135" s="69">
        <f t="shared" ref="J135:J157" si="106">H135*I135</f>
        <v>0</v>
      </c>
      <c r="K135" s="128"/>
      <c r="L135" s="65"/>
      <c r="M135" s="69">
        <f t="shared" ref="M135:M157" si="107">K135*L135</f>
        <v>0</v>
      </c>
      <c r="N135" s="128"/>
      <c r="O135" s="65"/>
      <c r="P135" s="69">
        <f t="shared" ref="P135:P157" si="108">N135*O135</f>
        <v>0</v>
      </c>
      <c r="Q135" s="70">
        <f t="shared" si="104"/>
        <v>0</v>
      </c>
      <c r="R135" s="71"/>
      <c r="S135" s="299"/>
      <c r="T135" s="50"/>
      <c r="U135" s="50"/>
      <c r="V135" s="50"/>
      <c r="W135" s="50"/>
      <c r="X135" s="50"/>
      <c r="Y135" s="50"/>
      <c r="Z135" s="50"/>
    </row>
    <row r="136" spans="1:26" s="255" customFormat="1" ht="15.75" customHeight="1" x14ac:dyDescent="0.2">
      <c r="A136" s="35"/>
      <c r="B136" s="36" t="s">
        <v>236</v>
      </c>
      <c r="C136" s="281" t="s">
        <v>264</v>
      </c>
      <c r="D136" s="63" t="s">
        <v>80</v>
      </c>
      <c r="E136" s="64">
        <v>1</v>
      </c>
      <c r="F136" s="65">
        <v>8000</v>
      </c>
      <c r="G136" s="67">
        <f>E136*F136</f>
        <v>8000</v>
      </c>
      <c r="H136" s="128"/>
      <c r="I136" s="65"/>
      <c r="J136" s="69"/>
      <c r="K136" s="128"/>
      <c r="L136" s="65"/>
      <c r="M136" s="69"/>
      <c r="N136" s="128"/>
      <c r="O136" s="65"/>
      <c r="P136" s="69"/>
      <c r="Q136" s="70"/>
      <c r="R136" s="71"/>
      <c r="S136" s="300"/>
      <c r="T136" s="50"/>
      <c r="U136" s="50"/>
      <c r="V136" s="50"/>
      <c r="W136" s="50"/>
      <c r="X136" s="50"/>
      <c r="Y136" s="50"/>
      <c r="Z136" s="50"/>
    </row>
    <row r="137" spans="1:26" s="255" customFormat="1" ht="15.75" customHeight="1" x14ac:dyDescent="0.2">
      <c r="A137" s="35"/>
      <c r="B137" s="36" t="s">
        <v>237</v>
      </c>
      <c r="C137" s="282" t="s">
        <v>265</v>
      </c>
      <c r="D137" s="63" t="s">
        <v>80</v>
      </c>
      <c r="E137" s="64">
        <v>1</v>
      </c>
      <c r="F137" s="65">
        <v>300</v>
      </c>
      <c r="G137" s="67">
        <f t="shared" ref="G137:G142" si="109">E137*F137</f>
        <v>300</v>
      </c>
      <c r="H137" s="128"/>
      <c r="I137" s="65"/>
      <c r="J137" s="69"/>
      <c r="K137" s="128"/>
      <c r="L137" s="65"/>
      <c r="M137" s="69"/>
      <c r="N137" s="128"/>
      <c r="O137" s="65"/>
      <c r="P137" s="69"/>
      <c r="Q137" s="70"/>
      <c r="R137" s="71"/>
      <c r="S137" s="300"/>
      <c r="T137" s="50"/>
      <c r="U137" s="50"/>
      <c r="V137" s="50"/>
      <c r="W137" s="50"/>
      <c r="X137" s="50"/>
      <c r="Y137" s="50"/>
      <c r="Z137" s="50"/>
    </row>
    <row r="138" spans="1:26" s="255" customFormat="1" ht="15.75" customHeight="1" x14ac:dyDescent="0.2">
      <c r="A138" s="35"/>
      <c r="B138" s="36" t="s">
        <v>45</v>
      </c>
      <c r="C138" s="281" t="s">
        <v>266</v>
      </c>
      <c r="D138" s="63" t="s">
        <v>80</v>
      </c>
      <c r="E138" s="64">
        <v>2</v>
      </c>
      <c r="F138" s="65">
        <v>300</v>
      </c>
      <c r="G138" s="67">
        <f t="shared" si="109"/>
        <v>600</v>
      </c>
      <c r="H138" s="128"/>
      <c r="I138" s="65"/>
      <c r="J138" s="69"/>
      <c r="K138" s="128"/>
      <c r="L138" s="65"/>
      <c r="M138" s="69"/>
      <c r="N138" s="128"/>
      <c r="O138" s="65"/>
      <c r="P138" s="69"/>
      <c r="Q138" s="70"/>
      <c r="R138" s="71"/>
      <c r="S138" s="300"/>
      <c r="T138" s="50"/>
      <c r="U138" s="50"/>
      <c r="V138" s="50"/>
      <c r="W138" s="50"/>
      <c r="X138" s="50"/>
      <c r="Y138" s="50"/>
      <c r="Z138" s="50"/>
    </row>
    <row r="139" spans="1:26" s="255" customFormat="1" ht="15.75" customHeight="1" x14ac:dyDescent="0.2">
      <c r="A139" s="35"/>
      <c r="B139" s="36" t="s">
        <v>111</v>
      </c>
      <c r="C139" s="283" t="s">
        <v>267</v>
      </c>
      <c r="D139" s="63" t="s">
        <v>80</v>
      </c>
      <c r="E139" s="64">
        <v>1</v>
      </c>
      <c r="F139" s="65">
        <v>550</v>
      </c>
      <c r="G139" s="67">
        <f t="shared" si="109"/>
        <v>550</v>
      </c>
      <c r="H139" s="128"/>
      <c r="I139" s="65"/>
      <c r="J139" s="69"/>
      <c r="K139" s="128"/>
      <c r="L139" s="65"/>
      <c r="M139" s="69"/>
      <c r="N139" s="128"/>
      <c r="O139" s="65"/>
      <c r="P139" s="69"/>
      <c r="Q139" s="70"/>
      <c r="R139" s="71"/>
      <c r="S139" s="300"/>
      <c r="T139" s="50"/>
      <c r="U139" s="50"/>
      <c r="V139" s="50"/>
      <c r="W139" s="50"/>
      <c r="X139" s="50"/>
      <c r="Y139" s="50"/>
      <c r="Z139" s="50"/>
    </row>
    <row r="140" spans="1:26" s="255" customFormat="1" ht="15.75" customHeight="1" x14ac:dyDescent="0.2">
      <c r="A140" s="35"/>
      <c r="B140" s="36" t="s">
        <v>70</v>
      </c>
      <c r="C140" s="283" t="s">
        <v>268</v>
      </c>
      <c r="D140" s="63" t="s">
        <v>80</v>
      </c>
      <c r="E140" s="64">
        <v>1</v>
      </c>
      <c r="F140" s="65">
        <v>300</v>
      </c>
      <c r="G140" s="67">
        <f t="shared" si="109"/>
        <v>300</v>
      </c>
      <c r="H140" s="128"/>
      <c r="I140" s="65"/>
      <c r="J140" s="69"/>
      <c r="K140" s="128"/>
      <c r="L140" s="65"/>
      <c r="M140" s="69"/>
      <c r="N140" s="128"/>
      <c r="O140" s="65"/>
      <c r="P140" s="69"/>
      <c r="Q140" s="70"/>
      <c r="R140" s="71"/>
      <c r="S140" s="300"/>
      <c r="T140" s="50"/>
      <c r="U140" s="50"/>
      <c r="V140" s="50"/>
      <c r="W140" s="50"/>
      <c r="X140" s="50"/>
      <c r="Y140" s="50"/>
      <c r="Z140" s="50"/>
    </row>
    <row r="141" spans="1:26" s="255" customFormat="1" ht="15.75" customHeight="1" x14ac:dyDescent="0.2">
      <c r="A141" s="35"/>
      <c r="B141" s="36" t="s">
        <v>93</v>
      </c>
      <c r="C141" s="283" t="s">
        <v>269</v>
      </c>
      <c r="D141" s="63" t="s">
        <v>80</v>
      </c>
      <c r="E141" s="64">
        <v>1</v>
      </c>
      <c r="F141" s="65">
        <v>500</v>
      </c>
      <c r="G141" s="67">
        <f t="shared" si="109"/>
        <v>500</v>
      </c>
      <c r="H141" s="128"/>
      <c r="I141" s="65"/>
      <c r="J141" s="69"/>
      <c r="K141" s="128"/>
      <c r="L141" s="65"/>
      <c r="M141" s="69"/>
      <c r="N141" s="128"/>
      <c r="O141" s="65"/>
      <c r="P141" s="69"/>
      <c r="Q141" s="70"/>
      <c r="R141" s="71"/>
      <c r="S141" s="300"/>
      <c r="T141" s="50"/>
      <c r="U141" s="50"/>
      <c r="V141" s="50"/>
      <c r="W141" s="50"/>
      <c r="X141" s="50"/>
      <c r="Y141" s="50"/>
      <c r="Z141" s="50"/>
    </row>
    <row r="142" spans="1:26" s="255" customFormat="1" ht="15.75" customHeight="1" x14ac:dyDescent="0.2">
      <c r="A142" s="35"/>
      <c r="B142" s="36" t="s">
        <v>99</v>
      </c>
      <c r="C142" s="283" t="s">
        <v>270</v>
      </c>
      <c r="D142" s="63" t="s">
        <v>80</v>
      </c>
      <c r="E142" s="64">
        <v>2</v>
      </c>
      <c r="F142" s="65">
        <v>300</v>
      </c>
      <c r="G142" s="67">
        <f t="shared" si="109"/>
        <v>600</v>
      </c>
      <c r="H142" s="128"/>
      <c r="I142" s="65"/>
      <c r="J142" s="69"/>
      <c r="K142" s="128"/>
      <c r="L142" s="65"/>
      <c r="M142" s="69"/>
      <c r="N142" s="128"/>
      <c r="O142" s="65"/>
      <c r="P142" s="69"/>
      <c r="Q142" s="70"/>
      <c r="R142" s="71"/>
      <c r="S142" s="300"/>
      <c r="T142" s="50"/>
      <c r="U142" s="50"/>
      <c r="V142" s="50"/>
      <c r="W142" s="50"/>
      <c r="X142" s="50"/>
      <c r="Y142" s="50"/>
      <c r="Z142" s="50"/>
    </row>
    <row r="143" spans="1:26" ht="15.75" customHeight="1" x14ac:dyDescent="0.2">
      <c r="A143" s="35" t="s">
        <v>14</v>
      </c>
      <c r="B143" s="36" t="s">
        <v>36</v>
      </c>
      <c r="C143" s="62" t="s">
        <v>116</v>
      </c>
      <c r="D143" s="63" t="s">
        <v>80</v>
      </c>
      <c r="E143" s="64"/>
      <c r="F143" s="65"/>
      <c r="G143" s="67">
        <f t="shared" si="105"/>
        <v>0</v>
      </c>
      <c r="H143" s="128"/>
      <c r="I143" s="65"/>
      <c r="J143" s="69">
        <f t="shared" si="106"/>
        <v>0</v>
      </c>
      <c r="K143" s="128"/>
      <c r="L143" s="65"/>
      <c r="M143" s="69">
        <f t="shared" si="107"/>
        <v>0</v>
      </c>
      <c r="N143" s="128"/>
      <c r="O143" s="65"/>
      <c r="P143" s="69">
        <f t="shared" si="108"/>
        <v>0</v>
      </c>
      <c r="Q143" s="70">
        <f t="shared" si="104"/>
        <v>0</v>
      </c>
      <c r="R143" s="71"/>
      <c r="S143" s="299"/>
      <c r="T143" s="50"/>
      <c r="U143" s="50"/>
      <c r="V143" s="50"/>
      <c r="W143" s="50"/>
      <c r="X143" s="50"/>
      <c r="Y143" s="50"/>
      <c r="Z143" s="50"/>
    </row>
    <row r="144" spans="1:26" ht="15.75" customHeight="1" x14ac:dyDescent="0.2">
      <c r="A144" s="35" t="s">
        <v>14</v>
      </c>
      <c r="B144" s="36" t="s">
        <v>37</v>
      </c>
      <c r="C144" s="62" t="s">
        <v>117</v>
      </c>
      <c r="D144" s="63" t="s">
        <v>80</v>
      </c>
      <c r="E144" s="64"/>
      <c r="F144" s="65"/>
      <c r="G144" s="67">
        <f t="shared" si="105"/>
        <v>0</v>
      </c>
      <c r="H144" s="128"/>
      <c r="I144" s="65"/>
      <c r="J144" s="69">
        <f t="shared" si="106"/>
        <v>0</v>
      </c>
      <c r="K144" s="128"/>
      <c r="L144" s="65"/>
      <c r="M144" s="69">
        <f t="shared" si="107"/>
        <v>0</v>
      </c>
      <c r="N144" s="128"/>
      <c r="O144" s="65"/>
      <c r="P144" s="69">
        <f t="shared" si="108"/>
        <v>0</v>
      </c>
      <c r="Q144" s="70">
        <f t="shared" si="104"/>
        <v>0</v>
      </c>
      <c r="R144" s="71"/>
      <c r="S144" s="299"/>
      <c r="T144" s="50"/>
      <c r="U144" s="50"/>
      <c r="V144" s="50"/>
      <c r="W144" s="50"/>
      <c r="X144" s="50"/>
      <c r="Y144" s="50"/>
      <c r="Z144" s="50"/>
    </row>
    <row r="145" spans="1:26" ht="15.75" customHeight="1" x14ac:dyDescent="0.2">
      <c r="A145" s="35" t="s">
        <v>14</v>
      </c>
      <c r="B145" s="36" t="s">
        <v>118</v>
      </c>
      <c r="C145" s="62" t="s">
        <v>119</v>
      </c>
      <c r="D145" s="63" t="s">
        <v>80</v>
      </c>
      <c r="E145" s="64"/>
      <c r="F145" s="65"/>
      <c r="G145" s="67">
        <f t="shared" si="105"/>
        <v>0</v>
      </c>
      <c r="H145" s="128"/>
      <c r="I145" s="65"/>
      <c r="J145" s="69">
        <f t="shared" si="106"/>
        <v>0</v>
      </c>
      <c r="K145" s="128"/>
      <c r="L145" s="65"/>
      <c r="M145" s="69">
        <f t="shared" si="107"/>
        <v>0</v>
      </c>
      <c r="N145" s="128"/>
      <c r="O145" s="65"/>
      <c r="P145" s="69">
        <f t="shared" si="108"/>
        <v>0</v>
      </c>
      <c r="Q145" s="70">
        <f t="shared" si="104"/>
        <v>0</v>
      </c>
      <c r="R145" s="71"/>
      <c r="S145" s="299"/>
      <c r="T145" s="50"/>
      <c r="U145" s="50"/>
      <c r="V145" s="50"/>
      <c r="W145" s="50"/>
      <c r="X145" s="50"/>
      <c r="Y145" s="50"/>
      <c r="Z145" s="50"/>
    </row>
    <row r="146" spans="1:26" ht="15.75" customHeight="1" x14ac:dyDescent="0.2">
      <c r="A146" s="35" t="s">
        <v>14</v>
      </c>
      <c r="B146" s="175" t="s">
        <v>120</v>
      </c>
      <c r="C146" s="62" t="s">
        <v>121</v>
      </c>
      <c r="D146" s="63" t="s">
        <v>80</v>
      </c>
      <c r="E146" s="64"/>
      <c r="F146" s="65"/>
      <c r="G146" s="67">
        <f t="shared" si="105"/>
        <v>0</v>
      </c>
      <c r="H146" s="128"/>
      <c r="I146" s="65"/>
      <c r="J146" s="69">
        <f t="shared" si="106"/>
        <v>0</v>
      </c>
      <c r="K146" s="128"/>
      <c r="L146" s="65"/>
      <c r="M146" s="69">
        <f t="shared" si="107"/>
        <v>0</v>
      </c>
      <c r="N146" s="128"/>
      <c r="O146" s="65"/>
      <c r="P146" s="69">
        <f t="shared" si="108"/>
        <v>0</v>
      </c>
      <c r="Q146" s="70">
        <f t="shared" si="104"/>
        <v>0</v>
      </c>
      <c r="R146" s="71"/>
      <c r="S146" s="299"/>
      <c r="T146" s="50"/>
      <c r="U146" s="50"/>
      <c r="V146" s="50"/>
      <c r="W146" s="50"/>
      <c r="X146" s="50"/>
      <c r="Y146" s="50"/>
      <c r="Z146" s="50"/>
    </row>
    <row r="147" spans="1:26" ht="15.75" customHeight="1" thickBot="1" x14ac:dyDescent="0.25">
      <c r="A147" s="35" t="s">
        <v>14</v>
      </c>
      <c r="B147" s="36" t="s">
        <v>123</v>
      </c>
      <c r="C147" s="62" t="s">
        <v>124</v>
      </c>
      <c r="D147" s="63" t="s">
        <v>80</v>
      </c>
      <c r="E147" s="64"/>
      <c r="F147" s="65"/>
      <c r="G147" s="67">
        <f t="shared" si="105"/>
        <v>0</v>
      </c>
      <c r="H147" s="128"/>
      <c r="I147" s="65"/>
      <c r="J147" s="69">
        <f t="shared" si="106"/>
        <v>0</v>
      </c>
      <c r="K147" s="128"/>
      <c r="L147" s="65"/>
      <c r="M147" s="69">
        <f t="shared" si="107"/>
        <v>0</v>
      </c>
      <c r="N147" s="128"/>
      <c r="O147" s="65"/>
      <c r="P147" s="69">
        <f t="shared" si="108"/>
        <v>0</v>
      </c>
      <c r="Q147" s="70">
        <f t="shared" si="104"/>
        <v>0</v>
      </c>
      <c r="R147" s="71"/>
      <c r="S147" s="299"/>
      <c r="T147" s="50"/>
      <c r="U147" s="50"/>
      <c r="V147" s="50"/>
      <c r="W147" s="50"/>
      <c r="X147" s="50"/>
      <c r="Y147" s="50"/>
      <c r="Z147" s="50"/>
    </row>
    <row r="148" spans="1:26" s="255" customFormat="1" ht="30" customHeight="1" x14ac:dyDescent="0.2">
      <c r="A148" s="35"/>
      <c r="B148" s="36" t="s">
        <v>236</v>
      </c>
      <c r="C148" s="284" t="s">
        <v>271</v>
      </c>
      <c r="D148" s="63" t="s">
        <v>80</v>
      </c>
      <c r="E148" s="64">
        <v>300</v>
      </c>
      <c r="F148" s="65">
        <v>20</v>
      </c>
      <c r="G148" s="67">
        <f>E148*F148</f>
        <v>6000</v>
      </c>
      <c r="H148" s="128"/>
      <c r="I148" s="65"/>
      <c r="J148" s="69"/>
      <c r="K148" s="128"/>
      <c r="L148" s="65"/>
      <c r="M148" s="69"/>
      <c r="N148" s="128"/>
      <c r="O148" s="65"/>
      <c r="P148" s="69"/>
      <c r="Q148" s="70"/>
      <c r="R148" s="71"/>
      <c r="S148" s="300"/>
      <c r="T148" s="50"/>
      <c r="U148" s="50"/>
      <c r="V148" s="50"/>
      <c r="W148" s="50"/>
      <c r="X148" s="50"/>
      <c r="Y148" s="50"/>
      <c r="Z148" s="50"/>
    </row>
    <row r="149" spans="1:26" s="255" customFormat="1" ht="15.75" customHeight="1" x14ac:dyDescent="0.2">
      <c r="A149" s="35"/>
      <c r="B149" s="36" t="s">
        <v>237</v>
      </c>
      <c r="C149" s="285" t="s">
        <v>272</v>
      </c>
      <c r="D149" s="63" t="s">
        <v>80</v>
      </c>
      <c r="E149" s="64">
        <v>10</v>
      </c>
      <c r="F149" s="65">
        <v>80</v>
      </c>
      <c r="G149" s="67">
        <f t="shared" ref="G149:G150" si="110">E149*F149</f>
        <v>800</v>
      </c>
      <c r="H149" s="128"/>
      <c r="I149" s="65"/>
      <c r="J149" s="69"/>
      <c r="K149" s="128"/>
      <c r="L149" s="65"/>
      <c r="M149" s="69"/>
      <c r="N149" s="128"/>
      <c r="O149" s="65"/>
      <c r="P149" s="69"/>
      <c r="Q149" s="70"/>
      <c r="R149" s="71"/>
      <c r="S149" s="300"/>
      <c r="T149" s="50"/>
      <c r="U149" s="50"/>
      <c r="V149" s="50"/>
      <c r="W149" s="50"/>
      <c r="X149" s="50"/>
      <c r="Y149" s="50"/>
      <c r="Z149" s="50"/>
    </row>
    <row r="150" spans="1:26" s="255" customFormat="1" ht="15.75" customHeight="1" x14ac:dyDescent="0.2">
      <c r="A150" s="35"/>
      <c r="B150" s="36" t="s">
        <v>45</v>
      </c>
      <c r="C150" s="285" t="s">
        <v>273</v>
      </c>
      <c r="D150" s="63" t="s">
        <v>80</v>
      </c>
      <c r="E150" s="64">
        <v>50</v>
      </c>
      <c r="F150" s="65">
        <v>150</v>
      </c>
      <c r="G150" s="67">
        <f t="shared" si="110"/>
        <v>7500</v>
      </c>
      <c r="H150" s="128"/>
      <c r="I150" s="65"/>
      <c r="J150" s="69"/>
      <c r="K150" s="128"/>
      <c r="L150" s="65"/>
      <c r="M150" s="69"/>
      <c r="N150" s="128"/>
      <c r="O150" s="65"/>
      <c r="P150" s="69"/>
      <c r="Q150" s="70"/>
      <c r="R150" s="71"/>
      <c r="S150" s="300"/>
      <c r="T150" s="50"/>
      <c r="U150" s="50"/>
      <c r="V150" s="50"/>
      <c r="W150" s="50"/>
      <c r="X150" s="50"/>
      <c r="Y150" s="50"/>
      <c r="Z150" s="50"/>
    </row>
    <row r="151" spans="1:26" ht="15.75" customHeight="1" x14ac:dyDescent="0.2">
      <c r="A151" s="35" t="s">
        <v>14</v>
      </c>
      <c r="B151" s="36" t="s">
        <v>125</v>
      </c>
      <c r="C151" s="62" t="s">
        <v>126</v>
      </c>
      <c r="D151" s="63" t="s">
        <v>80</v>
      </c>
      <c r="E151" s="64"/>
      <c r="F151" s="65"/>
      <c r="G151" s="67">
        <f t="shared" si="105"/>
        <v>0</v>
      </c>
      <c r="H151" s="128"/>
      <c r="I151" s="65"/>
      <c r="J151" s="69">
        <f t="shared" si="106"/>
        <v>0</v>
      </c>
      <c r="K151" s="128"/>
      <c r="L151" s="65"/>
      <c r="M151" s="69">
        <f t="shared" si="107"/>
        <v>0</v>
      </c>
      <c r="N151" s="128"/>
      <c r="O151" s="65"/>
      <c r="P151" s="69">
        <f t="shared" si="108"/>
        <v>0</v>
      </c>
      <c r="Q151" s="70">
        <f t="shared" si="104"/>
        <v>0</v>
      </c>
      <c r="R151" s="71"/>
      <c r="S151" s="299"/>
      <c r="T151" s="50"/>
      <c r="U151" s="50"/>
      <c r="V151" s="50"/>
      <c r="W151" s="50"/>
      <c r="X151" s="50"/>
      <c r="Y151" s="50"/>
      <c r="Z151" s="50"/>
    </row>
    <row r="152" spans="1:26" s="255" customFormat="1" ht="15.75" customHeight="1" x14ac:dyDescent="0.2">
      <c r="A152" s="35"/>
      <c r="B152" s="36" t="s">
        <v>236</v>
      </c>
      <c r="C152" s="285" t="s">
        <v>274</v>
      </c>
      <c r="D152" s="63" t="s">
        <v>80</v>
      </c>
      <c r="E152" s="64">
        <v>1</v>
      </c>
      <c r="F152" s="65">
        <v>1500</v>
      </c>
      <c r="G152" s="67">
        <f>E152*F152</f>
        <v>1500</v>
      </c>
      <c r="H152" s="128"/>
      <c r="I152" s="65"/>
      <c r="J152" s="69"/>
      <c r="K152" s="128"/>
      <c r="L152" s="65"/>
      <c r="M152" s="69"/>
      <c r="N152" s="128"/>
      <c r="O152" s="65"/>
      <c r="P152" s="69"/>
      <c r="Q152" s="70"/>
      <c r="R152" s="71"/>
      <c r="S152" s="300"/>
      <c r="T152" s="50"/>
      <c r="U152" s="50"/>
      <c r="V152" s="50"/>
      <c r="W152" s="50"/>
      <c r="X152" s="50"/>
      <c r="Y152" s="50"/>
      <c r="Z152" s="50"/>
    </row>
    <row r="153" spans="1:26" s="255" customFormat="1" ht="27" customHeight="1" x14ac:dyDescent="0.2">
      <c r="A153" s="35"/>
      <c r="B153" s="36" t="s">
        <v>237</v>
      </c>
      <c r="C153" s="285" t="s">
        <v>275</v>
      </c>
      <c r="D153" s="63" t="s">
        <v>80</v>
      </c>
      <c r="E153" s="64">
        <v>2</v>
      </c>
      <c r="F153" s="65">
        <v>1200</v>
      </c>
      <c r="G153" s="67">
        <f t="shared" ref="G153:G154" si="111">E153*F153</f>
        <v>2400</v>
      </c>
      <c r="H153" s="128"/>
      <c r="I153" s="65"/>
      <c r="J153" s="69"/>
      <c r="K153" s="128"/>
      <c r="L153" s="65"/>
      <c r="M153" s="69"/>
      <c r="N153" s="128"/>
      <c r="O153" s="65"/>
      <c r="P153" s="69"/>
      <c r="Q153" s="70"/>
      <c r="R153" s="71"/>
      <c r="S153" s="300"/>
      <c r="T153" s="50"/>
      <c r="U153" s="50"/>
      <c r="V153" s="50"/>
      <c r="W153" s="50"/>
      <c r="X153" s="50"/>
      <c r="Y153" s="50"/>
      <c r="Z153" s="50"/>
    </row>
    <row r="154" spans="1:26" s="255" customFormat="1" ht="33" customHeight="1" x14ac:dyDescent="0.2">
      <c r="A154" s="35"/>
      <c r="B154" s="36" t="s">
        <v>45</v>
      </c>
      <c r="C154" s="286" t="s">
        <v>276</v>
      </c>
      <c r="D154" s="63" t="s">
        <v>80</v>
      </c>
      <c r="E154" s="64">
        <v>1</v>
      </c>
      <c r="F154" s="65">
        <v>1600</v>
      </c>
      <c r="G154" s="67">
        <f t="shared" si="111"/>
        <v>1600</v>
      </c>
      <c r="H154" s="128"/>
      <c r="I154" s="65"/>
      <c r="J154" s="69"/>
      <c r="K154" s="128"/>
      <c r="L154" s="65"/>
      <c r="M154" s="69"/>
      <c r="N154" s="128"/>
      <c r="O154" s="65"/>
      <c r="P154" s="69"/>
      <c r="Q154" s="70"/>
      <c r="R154" s="71"/>
      <c r="S154" s="300"/>
      <c r="T154" s="50"/>
      <c r="U154" s="50"/>
      <c r="V154" s="50"/>
      <c r="W154" s="50"/>
      <c r="X154" s="50"/>
      <c r="Y154" s="50"/>
      <c r="Z154" s="50"/>
    </row>
    <row r="155" spans="1:26" ht="15.75" customHeight="1" x14ac:dyDescent="0.2">
      <c r="A155" s="35" t="s">
        <v>14</v>
      </c>
      <c r="B155" s="36" t="s">
        <v>127</v>
      </c>
      <c r="C155" s="62" t="s">
        <v>128</v>
      </c>
      <c r="D155" s="63" t="s">
        <v>80</v>
      </c>
      <c r="E155" s="64"/>
      <c r="F155" s="65"/>
      <c r="G155" s="67">
        <f t="shared" si="105"/>
        <v>0</v>
      </c>
      <c r="H155" s="128"/>
      <c r="I155" s="65"/>
      <c r="J155" s="69">
        <f t="shared" si="106"/>
        <v>0</v>
      </c>
      <c r="K155" s="128"/>
      <c r="L155" s="65"/>
      <c r="M155" s="69">
        <f t="shared" si="107"/>
        <v>0</v>
      </c>
      <c r="N155" s="128"/>
      <c r="O155" s="65"/>
      <c r="P155" s="69">
        <f t="shared" si="108"/>
        <v>0</v>
      </c>
      <c r="Q155" s="70">
        <f t="shared" si="104"/>
        <v>0</v>
      </c>
      <c r="R155" s="71"/>
      <c r="S155" s="299"/>
      <c r="T155" s="50"/>
      <c r="U155" s="50"/>
      <c r="V155" s="50"/>
      <c r="W155" s="50"/>
      <c r="X155" s="50"/>
      <c r="Y155" s="50"/>
      <c r="Z155" s="50"/>
    </row>
    <row r="156" spans="1:26" ht="15.75" customHeight="1" x14ac:dyDescent="0.2">
      <c r="A156" s="66" t="s">
        <v>14</v>
      </c>
      <c r="B156" s="68" t="s">
        <v>129</v>
      </c>
      <c r="C156" s="72" t="s">
        <v>130</v>
      </c>
      <c r="D156" s="63" t="s">
        <v>80</v>
      </c>
      <c r="E156" s="74"/>
      <c r="F156" s="75"/>
      <c r="G156" s="67">
        <f t="shared" si="105"/>
        <v>0</v>
      </c>
      <c r="H156" s="128"/>
      <c r="I156" s="65"/>
      <c r="J156" s="69">
        <f t="shared" si="106"/>
        <v>0</v>
      </c>
      <c r="K156" s="128"/>
      <c r="L156" s="65"/>
      <c r="M156" s="69">
        <f t="shared" si="107"/>
        <v>0</v>
      </c>
      <c r="N156" s="128"/>
      <c r="O156" s="65"/>
      <c r="P156" s="69">
        <f t="shared" si="108"/>
        <v>0</v>
      </c>
      <c r="Q156" s="70">
        <f t="shared" si="104"/>
        <v>0</v>
      </c>
      <c r="R156" s="79"/>
      <c r="S156" s="299"/>
      <c r="T156" s="50"/>
      <c r="U156" s="50"/>
      <c r="V156" s="50"/>
      <c r="W156" s="50"/>
      <c r="X156" s="50"/>
      <c r="Y156" s="50"/>
      <c r="Z156" s="50"/>
    </row>
    <row r="157" spans="1:26" ht="15.75" customHeight="1" thickBot="1" x14ac:dyDescent="0.25">
      <c r="A157" s="45" t="s">
        <v>14</v>
      </c>
      <c r="B157" s="46" t="s">
        <v>131</v>
      </c>
      <c r="C157" s="81" t="s">
        <v>132</v>
      </c>
      <c r="D157" s="84" t="s">
        <v>80</v>
      </c>
      <c r="E157" s="85"/>
      <c r="F157" s="86"/>
      <c r="G157" s="88">
        <f t="shared" si="105"/>
        <v>0</v>
      </c>
      <c r="H157" s="117"/>
      <c r="I157" s="86"/>
      <c r="J157" s="90">
        <f t="shared" si="106"/>
        <v>0</v>
      </c>
      <c r="K157" s="117"/>
      <c r="L157" s="86"/>
      <c r="M157" s="90">
        <f t="shared" si="107"/>
        <v>0</v>
      </c>
      <c r="N157" s="117"/>
      <c r="O157" s="86"/>
      <c r="P157" s="90">
        <f t="shared" si="108"/>
        <v>0</v>
      </c>
      <c r="Q157" s="92">
        <f t="shared" si="104"/>
        <v>0</v>
      </c>
      <c r="R157" s="93"/>
      <c r="S157" s="299"/>
      <c r="T157" s="50"/>
      <c r="U157" s="50"/>
      <c r="V157" s="50"/>
      <c r="W157" s="50"/>
      <c r="X157" s="50"/>
      <c r="Y157" s="50"/>
      <c r="Z157" s="50"/>
    </row>
    <row r="158" spans="1:26" s="255" customFormat="1" ht="51" customHeight="1" thickBot="1" x14ac:dyDescent="0.25">
      <c r="A158" s="256"/>
      <c r="B158" s="257" t="s">
        <v>236</v>
      </c>
      <c r="C158" s="293" t="s">
        <v>277</v>
      </c>
      <c r="D158" s="84" t="s">
        <v>80</v>
      </c>
      <c r="E158" s="259">
        <v>300</v>
      </c>
      <c r="F158" s="289">
        <v>65</v>
      </c>
      <c r="G158" s="290">
        <f>E158*F158</f>
        <v>19500</v>
      </c>
      <c r="H158" s="262"/>
      <c r="I158" s="289"/>
      <c r="J158" s="291"/>
      <c r="K158" s="262"/>
      <c r="L158" s="289"/>
      <c r="M158" s="291"/>
      <c r="N158" s="262"/>
      <c r="O158" s="289"/>
      <c r="P158" s="291"/>
      <c r="Q158" s="264"/>
      <c r="R158" s="292"/>
      <c r="S158" s="266"/>
      <c r="T158" s="50"/>
      <c r="U158" s="50"/>
      <c r="V158" s="50"/>
      <c r="W158" s="50"/>
      <c r="X158" s="50"/>
      <c r="Y158" s="50"/>
      <c r="Z158" s="50"/>
    </row>
    <row r="159" spans="1:26" s="255" customFormat="1" ht="31.5" customHeight="1" thickBot="1" x14ac:dyDescent="0.25">
      <c r="A159" s="267"/>
      <c r="B159" s="268" t="s">
        <v>237</v>
      </c>
      <c r="C159" s="294" t="s">
        <v>278</v>
      </c>
      <c r="D159" s="84" t="s">
        <v>80</v>
      </c>
      <c r="E159" s="269">
        <v>100</v>
      </c>
      <c r="F159" s="269">
        <v>26</v>
      </c>
      <c r="G159" s="290">
        <f t="shared" ref="G159:G160" si="112">E159*F159</f>
        <v>2600</v>
      </c>
      <c r="H159" s="270"/>
      <c r="I159" s="269"/>
      <c r="J159" s="270"/>
      <c r="K159" s="270"/>
      <c r="L159" s="269"/>
      <c r="M159" s="270"/>
      <c r="N159" s="270"/>
      <c r="O159" s="269"/>
      <c r="P159" s="270"/>
      <c r="Q159" s="271"/>
      <c r="R159" s="272"/>
      <c r="S159" s="266"/>
      <c r="T159" s="50"/>
      <c r="U159" s="50"/>
      <c r="V159" s="50"/>
      <c r="W159" s="50"/>
      <c r="X159" s="50"/>
      <c r="Y159" s="50"/>
      <c r="Z159" s="50"/>
    </row>
    <row r="160" spans="1:26" s="255" customFormat="1" ht="37.5" customHeight="1" thickBot="1" x14ac:dyDescent="0.25">
      <c r="A160" s="287"/>
      <c r="B160" s="288" t="s">
        <v>45</v>
      </c>
      <c r="C160" s="295" t="s">
        <v>279</v>
      </c>
      <c r="D160" s="84" t="s">
        <v>80</v>
      </c>
      <c r="E160" s="259">
        <v>200</v>
      </c>
      <c r="F160" s="289">
        <v>12</v>
      </c>
      <c r="G160" s="290">
        <f t="shared" si="112"/>
        <v>2400</v>
      </c>
      <c r="H160" s="262"/>
      <c r="I160" s="289"/>
      <c r="J160" s="291"/>
      <c r="K160" s="262"/>
      <c r="L160" s="289"/>
      <c r="M160" s="291"/>
      <c r="N160" s="262"/>
      <c r="O160" s="289"/>
      <c r="P160" s="291"/>
      <c r="Q160" s="264"/>
      <c r="R160" s="292"/>
      <c r="S160" s="266"/>
      <c r="T160" s="50"/>
      <c r="U160" s="50"/>
      <c r="V160" s="50"/>
      <c r="W160" s="50"/>
      <c r="X160" s="50"/>
      <c r="Y160" s="50"/>
      <c r="Z160" s="50"/>
    </row>
    <row r="161" spans="1:26" ht="15" customHeight="1" thickBot="1" x14ac:dyDescent="0.25">
      <c r="A161" s="100" t="s">
        <v>133</v>
      </c>
      <c r="B161" s="102"/>
      <c r="C161" s="130"/>
      <c r="D161" s="131"/>
      <c r="E161" s="98">
        <f t="shared" ref="E161:Q161" si="113">E134</f>
        <v>373</v>
      </c>
      <c r="F161" s="132">
        <f t="shared" si="113"/>
        <v>14800</v>
      </c>
      <c r="G161" s="133">
        <f t="shared" si="113"/>
        <v>30650</v>
      </c>
      <c r="H161" s="98">
        <f t="shared" si="113"/>
        <v>0</v>
      </c>
      <c r="I161" s="132">
        <f t="shared" si="113"/>
        <v>0</v>
      </c>
      <c r="J161" s="133">
        <f t="shared" si="113"/>
        <v>0</v>
      </c>
      <c r="K161" s="98">
        <f t="shared" si="113"/>
        <v>0</v>
      </c>
      <c r="L161" s="132">
        <f t="shared" si="113"/>
        <v>0</v>
      </c>
      <c r="M161" s="133">
        <f t="shared" si="113"/>
        <v>0</v>
      </c>
      <c r="N161" s="98">
        <f t="shared" si="113"/>
        <v>0</v>
      </c>
      <c r="O161" s="132">
        <f t="shared" si="113"/>
        <v>0</v>
      </c>
      <c r="P161" s="133">
        <f t="shared" si="113"/>
        <v>0</v>
      </c>
      <c r="Q161" s="134">
        <f t="shared" si="113"/>
        <v>30650</v>
      </c>
      <c r="R161" s="135"/>
      <c r="S161" s="137"/>
      <c r="T161" s="50"/>
      <c r="U161" s="50"/>
      <c r="V161" s="50"/>
      <c r="W161" s="50"/>
      <c r="X161" s="50"/>
      <c r="Y161" s="50"/>
      <c r="Z161" s="50"/>
    </row>
    <row r="162" spans="1:26" ht="30" customHeight="1" x14ac:dyDescent="0.2">
      <c r="A162" s="136" t="s">
        <v>27</v>
      </c>
      <c r="B162" s="138" t="s">
        <v>134</v>
      </c>
      <c r="C162" s="141" t="s">
        <v>135</v>
      </c>
      <c r="D162" s="176"/>
      <c r="E162" s="177"/>
      <c r="F162" s="178"/>
      <c r="G162" s="179"/>
      <c r="H162" s="177"/>
      <c r="I162" s="178"/>
      <c r="J162" s="179"/>
      <c r="K162" s="177"/>
      <c r="L162" s="178"/>
      <c r="M162" s="179"/>
      <c r="N162" s="177"/>
      <c r="O162" s="178"/>
      <c r="P162" s="179"/>
      <c r="Q162" s="180"/>
      <c r="R162" s="181"/>
      <c r="S162" s="310" t="s">
        <v>200</v>
      </c>
      <c r="T162" s="50"/>
      <c r="U162" s="50"/>
      <c r="V162" s="50"/>
      <c r="W162" s="50"/>
      <c r="X162" s="50"/>
      <c r="Y162" s="50"/>
      <c r="Z162" s="50"/>
    </row>
    <row r="163" spans="1:26" ht="46.5" customHeight="1" thickBot="1" x14ac:dyDescent="0.25">
      <c r="A163" s="19" t="s">
        <v>14</v>
      </c>
      <c r="B163" s="143" t="s">
        <v>33</v>
      </c>
      <c r="C163" s="144" t="s">
        <v>280</v>
      </c>
      <c r="D163" s="182" t="s">
        <v>204</v>
      </c>
      <c r="E163" s="183">
        <v>1</v>
      </c>
      <c r="F163" s="23">
        <v>18000</v>
      </c>
      <c r="G163" s="184">
        <f t="shared" ref="G163:G169" si="114">E163*F163</f>
        <v>18000</v>
      </c>
      <c r="H163" s="183"/>
      <c r="I163" s="23"/>
      <c r="J163" s="184">
        <f t="shared" ref="J163:J169" si="115">H163*I163</f>
        <v>0</v>
      </c>
      <c r="K163" s="183"/>
      <c r="L163" s="23"/>
      <c r="M163" s="184">
        <f t="shared" ref="M163:M169" si="116">K163*L163</f>
        <v>0</v>
      </c>
      <c r="N163" s="183"/>
      <c r="O163" s="23"/>
      <c r="P163" s="184">
        <f t="shared" ref="P163:P169" si="117">N163*O163</f>
        <v>0</v>
      </c>
      <c r="Q163" s="185">
        <f t="shared" ref="Q163:Q169" si="118">G163+J163+M163+P163</f>
        <v>18000</v>
      </c>
      <c r="R163" s="186"/>
      <c r="S163" s="299"/>
      <c r="T163" s="50"/>
      <c r="U163" s="50"/>
      <c r="V163" s="50"/>
      <c r="W163" s="50"/>
      <c r="X163" s="50"/>
      <c r="Y163" s="50"/>
      <c r="Z163" s="50"/>
    </row>
    <row r="164" spans="1:26" ht="30" customHeight="1" thickBot="1" x14ac:dyDescent="0.25">
      <c r="A164" s="35" t="s">
        <v>14</v>
      </c>
      <c r="B164" s="145" t="s">
        <v>36</v>
      </c>
      <c r="C164" s="37" t="s">
        <v>136</v>
      </c>
      <c r="D164" s="187"/>
      <c r="E164" s="128"/>
      <c r="F164" s="148"/>
      <c r="G164" s="67">
        <f t="shared" si="114"/>
        <v>0</v>
      </c>
      <c r="H164" s="128"/>
      <c r="I164" s="148"/>
      <c r="J164" s="69">
        <f t="shared" si="115"/>
        <v>0</v>
      </c>
      <c r="K164" s="128"/>
      <c r="L164" s="148"/>
      <c r="M164" s="69">
        <f t="shared" si="116"/>
        <v>0</v>
      </c>
      <c r="N164" s="128"/>
      <c r="O164" s="148"/>
      <c r="P164" s="69">
        <f t="shared" si="117"/>
        <v>0</v>
      </c>
      <c r="Q164" s="185">
        <f t="shared" si="118"/>
        <v>0</v>
      </c>
      <c r="R164" s="71"/>
      <c r="S164" s="299"/>
      <c r="T164" s="50"/>
      <c r="U164" s="50"/>
      <c r="V164" s="50"/>
      <c r="W164" s="50"/>
      <c r="X164" s="50"/>
      <c r="Y164" s="50"/>
      <c r="Z164" s="50"/>
    </row>
    <row r="165" spans="1:26" s="255" customFormat="1" ht="85.5" customHeight="1" thickBot="1" x14ac:dyDescent="0.25">
      <c r="A165" s="35"/>
      <c r="B165" s="145">
        <v>1</v>
      </c>
      <c r="C165" s="296" t="s">
        <v>281</v>
      </c>
      <c r="D165" s="187" t="s">
        <v>204</v>
      </c>
      <c r="E165" s="128">
        <v>1</v>
      </c>
      <c r="F165" s="148">
        <v>30000</v>
      </c>
      <c r="G165" s="67">
        <f>E165*F165</f>
        <v>30000</v>
      </c>
      <c r="H165" s="128"/>
      <c r="I165" s="148"/>
      <c r="J165" s="69"/>
      <c r="K165" s="128"/>
      <c r="L165" s="148"/>
      <c r="M165" s="69"/>
      <c r="N165" s="128"/>
      <c r="O165" s="148"/>
      <c r="P165" s="69"/>
      <c r="Q165" s="185">
        <f t="shared" si="118"/>
        <v>30000</v>
      </c>
      <c r="R165" s="71"/>
      <c r="S165" s="300"/>
      <c r="T165" s="50"/>
      <c r="U165" s="50"/>
      <c r="V165" s="50"/>
      <c r="W165" s="50"/>
      <c r="X165" s="50"/>
      <c r="Y165" s="50"/>
      <c r="Z165" s="50"/>
    </row>
    <row r="166" spans="1:26" s="255" customFormat="1" ht="60.75" customHeight="1" thickBot="1" x14ac:dyDescent="0.25">
      <c r="A166" s="35"/>
      <c r="B166" s="145">
        <v>2</v>
      </c>
      <c r="C166" s="296" t="s">
        <v>282</v>
      </c>
      <c r="D166" s="187" t="s">
        <v>204</v>
      </c>
      <c r="E166" s="128">
        <v>150</v>
      </c>
      <c r="F166" s="148">
        <v>35</v>
      </c>
      <c r="G166" s="67">
        <f>E166*F166</f>
        <v>5250</v>
      </c>
      <c r="H166" s="128"/>
      <c r="I166" s="148"/>
      <c r="J166" s="69"/>
      <c r="K166" s="128"/>
      <c r="L166" s="148"/>
      <c r="M166" s="69"/>
      <c r="N166" s="128"/>
      <c r="O166" s="148"/>
      <c r="P166" s="69"/>
      <c r="Q166" s="185">
        <f t="shared" si="118"/>
        <v>5250</v>
      </c>
      <c r="R166" s="71"/>
      <c r="S166" s="300"/>
      <c r="T166" s="50"/>
      <c r="U166" s="50"/>
      <c r="V166" s="50"/>
      <c r="W166" s="50"/>
      <c r="X166" s="50"/>
      <c r="Y166" s="50"/>
      <c r="Z166" s="50"/>
    </row>
    <row r="167" spans="1:26" s="255" customFormat="1" ht="60.75" customHeight="1" x14ac:dyDescent="0.2">
      <c r="A167" s="35"/>
      <c r="B167" s="145">
        <v>3</v>
      </c>
      <c r="C167" s="296" t="s">
        <v>283</v>
      </c>
      <c r="D167" s="187" t="s">
        <v>204</v>
      </c>
      <c r="E167" s="128">
        <v>150</v>
      </c>
      <c r="F167" s="148">
        <v>35</v>
      </c>
      <c r="G167" s="67">
        <f>E167*F167</f>
        <v>5250</v>
      </c>
      <c r="H167" s="128"/>
      <c r="I167" s="148"/>
      <c r="J167" s="69"/>
      <c r="K167" s="128"/>
      <c r="L167" s="148"/>
      <c r="M167" s="69"/>
      <c r="N167" s="128"/>
      <c r="O167" s="148"/>
      <c r="P167" s="69"/>
      <c r="Q167" s="185">
        <f t="shared" si="118"/>
        <v>5250</v>
      </c>
      <c r="R167" s="71"/>
      <c r="S167" s="300"/>
      <c r="T167" s="50"/>
      <c r="U167" s="50"/>
      <c r="V167" s="50"/>
      <c r="W167" s="50"/>
      <c r="X167" s="50"/>
      <c r="Y167" s="50"/>
      <c r="Z167" s="50"/>
    </row>
    <row r="168" spans="1:26" ht="30" customHeight="1" x14ac:dyDescent="0.2">
      <c r="A168" s="35" t="s">
        <v>14</v>
      </c>
      <c r="B168" s="145" t="s">
        <v>37</v>
      </c>
      <c r="C168" s="37" t="s">
        <v>137</v>
      </c>
      <c r="D168" s="187" t="s">
        <v>204</v>
      </c>
      <c r="E168" s="128">
        <v>1</v>
      </c>
      <c r="F168" s="148">
        <v>9000</v>
      </c>
      <c r="G168" s="67">
        <f t="shared" si="114"/>
        <v>9000</v>
      </c>
      <c r="H168" s="128"/>
      <c r="I168" s="148"/>
      <c r="J168" s="69">
        <f t="shared" si="115"/>
        <v>0</v>
      </c>
      <c r="K168" s="128"/>
      <c r="L168" s="148"/>
      <c r="M168" s="69">
        <f t="shared" si="116"/>
        <v>0</v>
      </c>
      <c r="N168" s="128"/>
      <c r="O168" s="148"/>
      <c r="P168" s="69">
        <f t="shared" si="117"/>
        <v>0</v>
      </c>
      <c r="Q168" s="188">
        <f t="shared" si="118"/>
        <v>9000</v>
      </c>
      <c r="R168" s="71"/>
      <c r="S168" s="299"/>
      <c r="T168" s="50"/>
      <c r="U168" s="50"/>
      <c r="V168" s="50"/>
      <c r="W168" s="50"/>
      <c r="X168" s="50"/>
      <c r="Y168" s="50"/>
      <c r="Z168" s="50"/>
    </row>
    <row r="169" spans="1:26" ht="30" customHeight="1" x14ac:dyDescent="0.2">
      <c r="A169" s="45" t="s">
        <v>14</v>
      </c>
      <c r="B169" s="146" t="s">
        <v>118</v>
      </c>
      <c r="C169" s="48" t="s">
        <v>139</v>
      </c>
      <c r="D169" s="189"/>
      <c r="E169" s="117"/>
      <c r="F169" s="118"/>
      <c r="G169" s="90">
        <f t="shared" si="114"/>
        <v>0</v>
      </c>
      <c r="H169" s="117"/>
      <c r="I169" s="118"/>
      <c r="J169" s="90">
        <f t="shared" si="115"/>
        <v>0</v>
      </c>
      <c r="K169" s="117"/>
      <c r="L169" s="118"/>
      <c r="M169" s="90">
        <f t="shared" si="116"/>
        <v>0</v>
      </c>
      <c r="N169" s="117"/>
      <c r="O169" s="118"/>
      <c r="P169" s="90">
        <f t="shared" si="117"/>
        <v>0</v>
      </c>
      <c r="Q169" s="190">
        <f t="shared" si="118"/>
        <v>0</v>
      </c>
      <c r="R169" s="93"/>
      <c r="S169" s="299"/>
      <c r="T169" s="50"/>
      <c r="U169" s="50"/>
      <c r="V169" s="50"/>
      <c r="W169" s="50"/>
      <c r="X169" s="50"/>
      <c r="Y169" s="50"/>
      <c r="Z169" s="50"/>
    </row>
    <row r="170" spans="1:26" ht="25.5" customHeight="1" x14ac:dyDescent="0.2">
      <c r="A170" s="149" t="s">
        <v>201</v>
      </c>
      <c r="B170" s="191"/>
      <c r="C170" s="192"/>
      <c r="D170" s="193"/>
      <c r="E170" s="82">
        <f t="shared" ref="E170:Q170" si="119">SUM(E163:E169)</f>
        <v>303</v>
      </c>
      <c r="F170" s="83">
        <f t="shared" si="119"/>
        <v>57070</v>
      </c>
      <c r="G170" s="194">
        <f t="shared" si="119"/>
        <v>67500</v>
      </c>
      <c r="H170" s="82">
        <f t="shared" si="119"/>
        <v>0</v>
      </c>
      <c r="I170" s="83">
        <f t="shared" si="119"/>
        <v>0</v>
      </c>
      <c r="J170" s="194">
        <f t="shared" si="119"/>
        <v>0</v>
      </c>
      <c r="K170" s="82">
        <f t="shared" si="119"/>
        <v>0</v>
      </c>
      <c r="L170" s="83">
        <f t="shared" si="119"/>
        <v>0</v>
      </c>
      <c r="M170" s="194">
        <f t="shared" si="119"/>
        <v>0</v>
      </c>
      <c r="N170" s="82">
        <f t="shared" si="119"/>
        <v>0</v>
      </c>
      <c r="O170" s="83">
        <f t="shared" si="119"/>
        <v>0</v>
      </c>
      <c r="P170" s="194">
        <f t="shared" si="119"/>
        <v>0</v>
      </c>
      <c r="Q170" s="122">
        <f t="shared" si="119"/>
        <v>67500</v>
      </c>
      <c r="R170" s="195"/>
      <c r="S170" s="309"/>
      <c r="T170" s="50"/>
      <c r="U170" s="50"/>
      <c r="V170" s="50"/>
      <c r="W170" s="50"/>
      <c r="X170" s="50"/>
      <c r="Y170" s="50"/>
      <c r="Z170" s="50"/>
    </row>
    <row r="171" spans="1:26" ht="30" customHeight="1" x14ac:dyDescent="0.2">
      <c r="A171" s="136" t="s">
        <v>27</v>
      </c>
      <c r="B171" s="151" t="s">
        <v>140</v>
      </c>
      <c r="C171" s="89" t="s">
        <v>141</v>
      </c>
      <c r="D171" s="196"/>
      <c r="E171" s="106"/>
      <c r="F171" s="105"/>
      <c r="G171" s="107"/>
      <c r="H171" s="106"/>
      <c r="I171" s="105"/>
      <c r="J171" s="107"/>
      <c r="K171" s="106"/>
      <c r="L171" s="105"/>
      <c r="M171" s="107"/>
      <c r="N171" s="106"/>
      <c r="O171" s="105"/>
      <c r="P171" s="107"/>
      <c r="Q171" s="171"/>
      <c r="R171" s="49"/>
      <c r="S171" s="319" t="s">
        <v>202</v>
      </c>
      <c r="T171" s="50"/>
      <c r="U171" s="50"/>
      <c r="V171" s="50"/>
      <c r="W171" s="50"/>
      <c r="X171" s="50"/>
      <c r="Y171" s="50"/>
      <c r="Z171" s="50"/>
    </row>
    <row r="172" spans="1:26" ht="30" customHeight="1" x14ac:dyDescent="0.2">
      <c r="A172" s="152" t="s">
        <v>14</v>
      </c>
      <c r="B172" s="153" t="s">
        <v>33</v>
      </c>
      <c r="C172" s="156" t="s">
        <v>142</v>
      </c>
      <c r="D172" s="197"/>
      <c r="E172" s="198"/>
      <c r="F172" s="199"/>
      <c r="G172" s="200">
        <f t="shared" ref="G172:G173" si="120">E172*F172</f>
        <v>0</v>
      </c>
      <c r="H172" s="198"/>
      <c r="I172" s="199"/>
      <c r="J172" s="200">
        <f t="shared" ref="J172:J173" si="121">H172*I172</f>
        <v>0</v>
      </c>
      <c r="K172" s="198"/>
      <c r="L172" s="199"/>
      <c r="M172" s="200">
        <f t="shared" ref="M172:M173" si="122">K172*L172</f>
        <v>0</v>
      </c>
      <c r="N172" s="198"/>
      <c r="O172" s="199"/>
      <c r="P172" s="200">
        <f t="shared" ref="P172:P173" si="123">N172*O172</f>
        <v>0</v>
      </c>
      <c r="Q172" s="201">
        <f t="shared" ref="Q172:Q173" si="124">G172+J172+M172+P172</f>
        <v>0</v>
      </c>
      <c r="R172" s="202"/>
      <c r="S172" s="299"/>
      <c r="T172" s="50"/>
      <c r="U172" s="50"/>
      <c r="V172" s="50"/>
      <c r="W172" s="50"/>
      <c r="X172" s="50"/>
      <c r="Y172" s="50"/>
      <c r="Z172" s="50"/>
    </row>
    <row r="173" spans="1:26" ht="30" customHeight="1" x14ac:dyDescent="0.2">
      <c r="A173" s="155" t="s">
        <v>14</v>
      </c>
      <c r="B173" s="153" t="s">
        <v>36</v>
      </c>
      <c r="C173" s="157" t="s">
        <v>143</v>
      </c>
      <c r="D173" s="73"/>
      <c r="E173" s="142"/>
      <c r="F173" s="203"/>
      <c r="G173" s="69">
        <f t="shared" si="120"/>
        <v>0</v>
      </c>
      <c r="H173" s="142"/>
      <c r="I173" s="203"/>
      <c r="J173" s="77">
        <f t="shared" si="121"/>
        <v>0</v>
      </c>
      <c r="K173" s="142"/>
      <c r="L173" s="203"/>
      <c r="M173" s="77">
        <f t="shared" si="122"/>
        <v>0</v>
      </c>
      <c r="N173" s="142"/>
      <c r="O173" s="203"/>
      <c r="P173" s="77">
        <f t="shared" si="123"/>
        <v>0</v>
      </c>
      <c r="Q173" s="204">
        <f t="shared" si="124"/>
        <v>0</v>
      </c>
      <c r="R173" s="205"/>
      <c r="S173" s="299"/>
      <c r="T173" s="50"/>
      <c r="U173" s="50"/>
      <c r="V173" s="50"/>
      <c r="W173" s="50"/>
      <c r="X173" s="50"/>
      <c r="Y173" s="50"/>
      <c r="Z173" s="50"/>
    </row>
    <row r="174" spans="1:26" ht="25.5" customHeight="1" x14ac:dyDescent="0.2">
      <c r="A174" s="100" t="s">
        <v>144</v>
      </c>
      <c r="B174" s="102"/>
      <c r="C174" s="130"/>
      <c r="D174" s="131"/>
      <c r="E174" s="98">
        <f t="shared" ref="E174:Q174" si="125">SUM(E172:E173)</f>
        <v>0</v>
      </c>
      <c r="F174" s="132">
        <f t="shared" si="125"/>
        <v>0</v>
      </c>
      <c r="G174" s="133">
        <f t="shared" si="125"/>
        <v>0</v>
      </c>
      <c r="H174" s="98">
        <f t="shared" si="125"/>
        <v>0</v>
      </c>
      <c r="I174" s="132">
        <f t="shared" si="125"/>
        <v>0</v>
      </c>
      <c r="J174" s="133">
        <f t="shared" si="125"/>
        <v>0</v>
      </c>
      <c r="K174" s="98">
        <f t="shared" si="125"/>
        <v>0</v>
      </c>
      <c r="L174" s="132">
        <f t="shared" si="125"/>
        <v>0</v>
      </c>
      <c r="M174" s="133">
        <f t="shared" si="125"/>
        <v>0</v>
      </c>
      <c r="N174" s="98">
        <f t="shared" si="125"/>
        <v>0</v>
      </c>
      <c r="O174" s="132">
        <f t="shared" si="125"/>
        <v>0</v>
      </c>
      <c r="P174" s="133">
        <f t="shared" si="125"/>
        <v>0</v>
      </c>
      <c r="Q174" s="134">
        <f t="shared" si="125"/>
        <v>0</v>
      </c>
      <c r="R174" s="135"/>
      <c r="S174" s="309"/>
      <c r="T174" s="50"/>
      <c r="U174" s="50"/>
      <c r="V174" s="50"/>
      <c r="W174" s="50"/>
      <c r="X174" s="50"/>
      <c r="Y174" s="50"/>
      <c r="Z174" s="50"/>
    </row>
    <row r="175" spans="1:26" ht="60.75" customHeight="1" x14ac:dyDescent="0.2">
      <c r="A175" s="150" t="s">
        <v>27</v>
      </c>
      <c r="B175" s="151" t="s">
        <v>145</v>
      </c>
      <c r="C175" s="89" t="s">
        <v>146</v>
      </c>
      <c r="D175" s="196"/>
      <c r="E175" s="106"/>
      <c r="F175" s="105"/>
      <c r="G175" s="107"/>
      <c r="H175" s="106"/>
      <c r="I175" s="105"/>
      <c r="J175" s="107"/>
      <c r="K175" s="106"/>
      <c r="L175" s="105"/>
      <c r="M175" s="107"/>
      <c r="N175" s="106"/>
      <c r="O175" s="105"/>
      <c r="P175" s="107"/>
      <c r="Q175" s="171"/>
      <c r="R175" s="49"/>
      <c r="S175" s="310" t="s">
        <v>203</v>
      </c>
      <c r="T175" s="50"/>
      <c r="U175" s="50"/>
      <c r="V175" s="50"/>
      <c r="W175" s="50"/>
      <c r="X175" s="50"/>
      <c r="Y175" s="50"/>
      <c r="Z175" s="50"/>
    </row>
    <row r="176" spans="1:26" ht="30" customHeight="1" x14ac:dyDescent="0.2">
      <c r="A176" s="152" t="s">
        <v>14</v>
      </c>
      <c r="B176" s="153" t="s">
        <v>33</v>
      </c>
      <c r="C176" s="156" t="s">
        <v>147</v>
      </c>
      <c r="D176" s="197" t="s">
        <v>204</v>
      </c>
      <c r="E176" s="198"/>
      <c r="F176" s="199"/>
      <c r="G176" s="200">
        <f t="shared" ref="G176:G177" si="126">E176*F176</f>
        <v>0</v>
      </c>
      <c r="H176" s="198"/>
      <c r="I176" s="199"/>
      <c r="J176" s="200">
        <f t="shared" ref="J176:J177" si="127">H176*I176</f>
        <v>0</v>
      </c>
      <c r="K176" s="198"/>
      <c r="L176" s="199"/>
      <c r="M176" s="200">
        <f t="shared" ref="M176:M177" si="128">K176*L176</f>
        <v>0</v>
      </c>
      <c r="N176" s="198"/>
      <c r="O176" s="199"/>
      <c r="P176" s="200">
        <f t="shared" ref="P176:P177" si="129">N176*O176</f>
        <v>0</v>
      </c>
      <c r="Q176" s="201">
        <f t="shared" ref="Q176:Q177" si="130">G176+J176+M176+P176</f>
        <v>0</v>
      </c>
      <c r="R176" s="202"/>
      <c r="S176" s="299"/>
      <c r="T176" s="50"/>
      <c r="U176" s="50"/>
      <c r="V176" s="50"/>
      <c r="W176" s="50"/>
      <c r="X176" s="50"/>
      <c r="Y176" s="50"/>
      <c r="Z176" s="50"/>
    </row>
    <row r="177" spans="1:26" ht="30" customHeight="1" x14ac:dyDescent="0.2">
      <c r="A177" s="155" t="s">
        <v>14</v>
      </c>
      <c r="B177" s="153" t="s">
        <v>36</v>
      </c>
      <c r="C177" s="157" t="s">
        <v>147</v>
      </c>
      <c r="D177" s="73" t="s">
        <v>204</v>
      </c>
      <c r="E177" s="74"/>
      <c r="F177" s="75"/>
      <c r="G177" s="69">
        <f t="shared" si="126"/>
        <v>0</v>
      </c>
      <c r="H177" s="142"/>
      <c r="I177" s="75"/>
      <c r="J177" s="77">
        <f t="shared" si="127"/>
        <v>0</v>
      </c>
      <c r="K177" s="142"/>
      <c r="L177" s="75"/>
      <c r="M177" s="77">
        <f t="shared" si="128"/>
        <v>0</v>
      </c>
      <c r="N177" s="142"/>
      <c r="O177" s="75"/>
      <c r="P177" s="77">
        <f t="shared" si="129"/>
        <v>0</v>
      </c>
      <c r="Q177" s="204">
        <f t="shared" si="130"/>
        <v>0</v>
      </c>
      <c r="R177" s="205"/>
      <c r="S177" s="299"/>
      <c r="T177" s="50"/>
      <c r="U177" s="50"/>
      <c r="V177" s="50"/>
      <c r="W177" s="50"/>
      <c r="X177" s="50"/>
      <c r="Y177" s="50"/>
      <c r="Z177" s="50"/>
    </row>
    <row r="178" spans="1:26" ht="29.25" customHeight="1" x14ac:dyDescent="0.2">
      <c r="A178" s="327" t="s">
        <v>148</v>
      </c>
      <c r="B178" s="315"/>
      <c r="C178" s="316"/>
      <c r="D178" s="206"/>
      <c r="E178" s="207">
        <f t="shared" ref="E178:Q178" si="131">SUM(E176:E177)</f>
        <v>0</v>
      </c>
      <c r="F178" s="208">
        <f t="shared" si="131"/>
        <v>0</v>
      </c>
      <c r="G178" s="208">
        <f t="shared" si="131"/>
        <v>0</v>
      </c>
      <c r="H178" s="209">
        <f t="shared" si="131"/>
        <v>0</v>
      </c>
      <c r="I178" s="210">
        <f t="shared" si="131"/>
        <v>0</v>
      </c>
      <c r="J178" s="210">
        <f t="shared" si="131"/>
        <v>0</v>
      </c>
      <c r="K178" s="209">
        <f t="shared" si="131"/>
        <v>0</v>
      </c>
      <c r="L178" s="210">
        <f t="shared" si="131"/>
        <v>0</v>
      </c>
      <c r="M178" s="210">
        <f t="shared" si="131"/>
        <v>0</v>
      </c>
      <c r="N178" s="209">
        <f t="shared" si="131"/>
        <v>0</v>
      </c>
      <c r="O178" s="210">
        <f t="shared" si="131"/>
        <v>0</v>
      </c>
      <c r="P178" s="210">
        <f t="shared" si="131"/>
        <v>0</v>
      </c>
      <c r="Q178" s="211">
        <f t="shared" si="131"/>
        <v>0</v>
      </c>
      <c r="R178" s="212"/>
      <c r="S178" s="309"/>
      <c r="T178" s="50"/>
      <c r="U178" s="50"/>
      <c r="V178" s="50"/>
      <c r="W178" s="50"/>
      <c r="X178" s="50"/>
      <c r="Y178" s="50"/>
      <c r="Z178" s="50"/>
    </row>
    <row r="179" spans="1:26" ht="15.75" customHeight="1" x14ac:dyDescent="0.2">
      <c r="A179" s="108" t="s">
        <v>27</v>
      </c>
      <c r="B179" s="138" t="s">
        <v>150</v>
      </c>
      <c r="C179" s="141" t="s">
        <v>151</v>
      </c>
      <c r="D179" s="213"/>
      <c r="E179" s="214"/>
      <c r="F179" s="180"/>
      <c r="G179" s="215"/>
      <c r="H179" s="214"/>
      <c r="I179" s="180"/>
      <c r="J179" s="215"/>
      <c r="K179" s="214"/>
      <c r="L179" s="180"/>
      <c r="M179" s="215"/>
      <c r="N179" s="214"/>
      <c r="O179" s="180"/>
      <c r="P179" s="215"/>
      <c r="Q179" s="216"/>
      <c r="R179" s="217"/>
      <c r="S179" s="310" t="s">
        <v>205</v>
      </c>
      <c r="T179" s="50"/>
      <c r="U179" s="50"/>
      <c r="V179" s="50"/>
      <c r="W179" s="50"/>
      <c r="X179" s="50"/>
      <c r="Y179" s="50"/>
      <c r="Z179" s="50"/>
    </row>
    <row r="180" spans="1:26" ht="30" customHeight="1" x14ac:dyDescent="0.2">
      <c r="A180" s="19" t="s">
        <v>14</v>
      </c>
      <c r="B180" s="143" t="s">
        <v>33</v>
      </c>
      <c r="C180" s="144" t="s">
        <v>153</v>
      </c>
      <c r="D180" s="182" t="s">
        <v>206</v>
      </c>
      <c r="E180" s="218"/>
      <c r="F180" s="219"/>
      <c r="G180" s="220">
        <f t="shared" ref="G180:G183" si="132">E180*F180</f>
        <v>0</v>
      </c>
      <c r="H180" s="183"/>
      <c r="I180" s="23"/>
      <c r="J180" s="184">
        <f t="shared" ref="J180:J183" si="133">H180*I180</f>
        <v>0</v>
      </c>
      <c r="K180" s="183"/>
      <c r="L180" s="23"/>
      <c r="M180" s="184">
        <f t="shared" ref="M180:M183" si="134">K180*L180</f>
        <v>0</v>
      </c>
      <c r="N180" s="183"/>
      <c r="O180" s="23"/>
      <c r="P180" s="184">
        <f t="shared" ref="P180:P183" si="135">N180*O180</f>
        <v>0</v>
      </c>
      <c r="Q180" s="221">
        <f t="shared" ref="Q180:Q183" si="136">G180+J180+M180+P180</f>
        <v>0</v>
      </c>
      <c r="R180" s="222"/>
      <c r="S180" s="299"/>
      <c r="T180" s="50"/>
      <c r="U180" s="50"/>
      <c r="V180" s="50"/>
      <c r="W180" s="50"/>
      <c r="X180" s="50"/>
      <c r="Y180" s="50"/>
      <c r="Z180" s="50"/>
    </row>
    <row r="181" spans="1:26" ht="30" customHeight="1" x14ac:dyDescent="0.2">
      <c r="A181" s="35" t="s">
        <v>14</v>
      </c>
      <c r="B181" s="145" t="s">
        <v>36</v>
      </c>
      <c r="C181" s="37" t="s">
        <v>154</v>
      </c>
      <c r="D181" s="187" t="s">
        <v>207</v>
      </c>
      <c r="E181" s="64"/>
      <c r="F181" s="65"/>
      <c r="G181" s="67">
        <f t="shared" si="132"/>
        <v>0</v>
      </c>
      <c r="H181" s="128"/>
      <c r="I181" s="148"/>
      <c r="J181" s="69">
        <f t="shared" si="133"/>
        <v>0</v>
      </c>
      <c r="K181" s="128"/>
      <c r="L181" s="148"/>
      <c r="M181" s="69">
        <f t="shared" si="134"/>
        <v>0</v>
      </c>
      <c r="N181" s="128"/>
      <c r="O181" s="148"/>
      <c r="P181" s="69">
        <f t="shared" si="135"/>
        <v>0</v>
      </c>
      <c r="Q181" s="223">
        <f t="shared" si="136"/>
        <v>0</v>
      </c>
      <c r="R181" s="224"/>
      <c r="S181" s="299"/>
      <c r="T181" s="50"/>
      <c r="U181" s="50"/>
      <c r="V181" s="50"/>
      <c r="W181" s="50"/>
      <c r="X181" s="50"/>
      <c r="Y181" s="50"/>
      <c r="Z181" s="50"/>
    </row>
    <row r="182" spans="1:26" ht="30" customHeight="1" x14ac:dyDescent="0.2">
      <c r="A182" s="35" t="s">
        <v>14</v>
      </c>
      <c r="B182" s="145" t="s">
        <v>37</v>
      </c>
      <c r="C182" s="37" t="s">
        <v>155</v>
      </c>
      <c r="D182" s="187" t="s">
        <v>207</v>
      </c>
      <c r="E182" s="64"/>
      <c r="F182" s="65"/>
      <c r="G182" s="67">
        <f t="shared" si="132"/>
        <v>0</v>
      </c>
      <c r="H182" s="128"/>
      <c r="I182" s="148"/>
      <c r="J182" s="69">
        <f t="shared" si="133"/>
        <v>0</v>
      </c>
      <c r="K182" s="128"/>
      <c r="L182" s="148"/>
      <c r="M182" s="69">
        <f t="shared" si="134"/>
        <v>0</v>
      </c>
      <c r="N182" s="128"/>
      <c r="O182" s="148"/>
      <c r="P182" s="69">
        <f t="shared" si="135"/>
        <v>0</v>
      </c>
      <c r="Q182" s="223">
        <f t="shared" si="136"/>
        <v>0</v>
      </c>
      <c r="R182" s="224"/>
      <c r="S182" s="299"/>
      <c r="T182" s="50"/>
      <c r="U182" s="50"/>
      <c r="V182" s="50"/>
      <c r="W182" s="50"/>
      <c r="X182" s="50"/>
      <c r="Y182" s="50"/>
      <c r="Z182" s="50"/>
    </row>
    <row r="183" spans="1:26" ht="30" customHeight="1" x14ac:dyDescent="0.2">
      <c r="A183" s="45" t="s">
        <v>14</v>
      </c>
      <c r="B183" s="146" t="s">
        <v>118</v>
      </c>
      <c r="C183" s="48" t="s">
        <v>156</v>
      </c>
      <c r="D183" s="189" t="s">
        <v>207</v>
      </c>
      <c r="E183" s="85"/>
      <c r="F183" s="86"/>
      <c r="G183" s="88">
        <f t="shared" si="132"/>
        <v>0</v>
      </c>
      <c r="H183" s="117"/>
      <c r="I183" s="118"/>
      <c r="J183" s="90">
        <f t="shared" si="133"/>
        <v>0</v>
      </c>
      <c r="K183" s="117"/>
      <c r="L183" s="118"/>
      <c r="M183" s="90">
        <f t="shared" si="134"/>
        <v>0</v>
      </c>
      <c r="N183" s="117"/>
      <c r="O183" s="118"/>
      <c r="P183" s="90">
        <f t="shared" si="135"/>
        <v>0</v>
      </c>
      <c r="Q183" s="225">
        <f t="shared" si="136"/>
        <v>0</v>
      </c>
      <c r="R183" s="226"/>
      <c r="S183" s="299"/>
      <c r="T183" s="50"/>
      <c r="U183" s="50"/>
      <c r="V183" s="50"/>
      <c r="W183" s="50"/>
      <c r="X183" s="50"/>
      <c r="Y183" s="50"/>
      <c r="Z183" s="50"/>
    </row>
    <row r="184" spans="1:26" ht="15.75" customHeight="1" x14ac:dyDescent="0.2">
      <c r="A184" s="320" t="s">
        <v>157</v>
      </c>
      <c r="B184" s="321"/>
      <c r="C184" s="322"/>
      <c r="D184" s="227"/>
      <c r="E184" s="228">
        <f t="shared" ref="E184:Q184" si="137">SUM(E180:E183)</f>
        <v>0</v>
      </c>
      <c r="F184" s="229">
        <f t="shared" si="137"/>
        <v>0</v>
      </c>
      <c r="G184" s="229">
        <f t="shared" si="137"/>
        <v>0</v>
      </c>
      <c r="H184" s="230">
        <f t="shared" si="137"/>
        <v>0</v>
      </c>
      <c r="I184" s="231">
        <f t="shared" si="137"/>
        <v>0</v>
      </c>
      <c r="J184" s="231">
        <f t="shared" si="137"/>
        <v>0</v>
      </c>
      <c r="K184" s="230">
        <f t="shared" si="137"/>
        <v>0</v>
      </c>
      <c r="L184" s="231">
        <f t="shared" si="137"/>
        <v>0</v>
      </c>
      <c r="M184" s="231">
        <f t="shared" si="137"/>
        <v>0</v>
      </c>
      <c r="N184" s="230">
        <f t="shared" si="137"/>
        <v>0</v>
      </c>
      <c r="O184" s="231">
        <f t="shared" si="137"/>
        <v>0</v>
      </c>
      <c r="P184" s="231">
        <f t="shared" si="137"/>
        <v>0</v>
      </c>
      <c r="Q184" s="232">
        <f t="shared" si="137"/>
        <v>0</v>
      </c>
      <c r="R184" s="168"/>
      <c r="S184" s="309"/>
      <c r="T184" s="50"/>
      <c r="U184" s="50"/>
      <c r="V184" s="50"/>
      <c r="W184" s="50"/>
      <c r="X184" s="50"/>
      <c r="Y184" s="50"/>
      <c r="Z184" s="50"/>
    </row>
    <row r="185" spans="1:26" ht="30" customHeight="1" x14ac:dyDescent="0.2">
      <c r="A185" s="108" t="s">
        <v>27</v>
      </c>
      <c r="B185" s="138" t="s">
        <v>158</v>
      </c>
      <c r="C185" s="141" t="s">
        <v>159</v>
      </c>
      <c r="D185" s="176"/>
      <c r="E185" s="177"/>
      <c r="F185" s="178"/>
      <c r="G185" s="179"/>
      <c r="H185" s="177"/>
      <c r="I185" s="178"/>
      <c r="J185" s="179"/>
      <c r="K185" s="177"/>
      <c r="L185" s="178"/>
      <c r="M185" s="179"/>
      <c r="N185" s="177"/>
      <c r="O185" s="178"/>
      <c r="P185" s="179"/>
      <c r="Q185" s="180"/>
      <c r="R185" s="181"/>
      <c r="S185" s="310" t="s">
        <v>208</v>
      </c>
      <c r="T185" s="50"/>
      <c r="U185" s="50"/>
      <c r="V185" s="50"/>
      <c r="W185" s="50"/>
      <c r="X185" s="50"/>
      <c r="Y185" s="50"/>
      <c r="Z185" s="50"/>
    </row>
    <row r="186" spans="1:26" ht="30" customHeight="1" x14ac:dyDescent="0.2">
      <c r="A186" s="19" t="s">
        <v>14</v>
      </c>
      <c r="B186" s="143" t="s">
        <v>33</v>
      </c>
      <c r="C186" s="144" t="s">
        <v>160</v>
      </c>
      <c r="D186" s="182" t="s">
        <v>204</v>
      </c>
      <c r="E186" s="183">
        <v>1</v>
      </c>
      <c r="F186" s="23">
        <v>8000</v>
      </c>
      <c r="G186" s="220">
        <f t="shared" ref="G186:G189" si="138">E186*F186</f>
        <v>8000</v>
      </c>
      <c r="H186" s="183"/>
      <c r="I186" s="23"/>
      <c r="J186" s="184">
        <f t="shared" ref="J186:J189" si="139">H186*I186</f>
        <v>0</v>
      </c>
      <c r="K186" s="183"/>
      <c r="L186" s="23"/>
      <c r="M186" s="184">
        <f t="shared" ref="M186:M189" si="140">K186*L186</f>
        <v>0</v>
      </c>
      <c r="N186" s="183"/>
      <c r="O186" s="23"/>
      <c r="P186" s="184">
        <f t="shared" ref="P186:P189" si="141">N186*O186</f>
        <v>0</v>
      </c>
      <c r="Q186" s="221">
        <f t="shared" ref="Q186:Q189" si="142">G186+J186+M186+P186</f>
        <v>8000</v>
      </c>
      <c r="R186" s="186"/>
      <c r="S186" s="299"/>
      <c r="T186" s="50"/>
      <c r="U186" s="50"/>
      <c r="V186" s="50"/>
      <c r="W186" s="50"/>
      <c r="X186" s="50"/>
      <c r="Y186" s="50"/>
      <c r="Z186" s="50"/>
    </row>
    <row r="187" spans="1:26" ht="30" customHeight="1" x14ac:dyDescent="0.2">
      <c r="A187" s="35" t="s">
        <v>14</v>
      </c>
      <c r="B187" s="145" t="s">
        <v>36</v>
      </c>
      <c r="C187" s="37" t="s">
        <v>161</v>
      </c>
      <c r="D187" s="187"/>
      <c r="E187" s="128"/>
      <c r="F187" s="148"/>
      <c r="G187" s="67">
        <f t="shared" si="138"/>
        <v>0</v>
      </c>
      <c r="H187" s="128"/>
      <c r="I187" s="148"/>
      <c r="J187" s="69">
        <f t="shared" si="139"/>
        <v>0</v>
      </c>
      <c r="K187" s="128"/>
      <c r="L187" s="148"/>
      <c r="M187" s="69">
        <f t="shared" si="140"/>
        <v>0</v>
      </c>
      <c r="N187" s="128"/>
      <c r="O187" s="148"/>
      <c r="P187" s="69">
        <f t="shared" si="141"/>
        <v>0</v>
      </c>
      <c r="Q187" s="223">
        <f t="shared" si="142"/>
        <v>0</v>
      </c>
      <c r="R187" s="71"/>
      <c r="S187" s="299"/>
      <c r="T187" s="50"/>
      <c r="U187" s="50"/>
      <c r="V187" s="50"/>
      <c r="W187" s="50"/>
      <c r="X187" s="50"/>
      <c r="Y187" s="50"/>
      <c r="Z187" s="50"/>
    </row>
    <row r="188" spans="1:26" ht="30" customHeight="1" x14ac:dyDescent="0.2">
      <c r="A188" s="35" t="s">
        <v>14</v>
      </c>
      <c r="B188" s="145" t="s">
        <v>37</v>
      </c>
      <c r="C188" s="37" t="s">
        <v>162</v>
      </c>
      <c r="D188" s="187" t="s">
        <v>204</v>
      </c>
      <c r="E188" s="128">
        <v>1</v>
      </c>
      <c r="F188" s="148">
        <v>15000</v>
      </c>
      <c r="G188" s="67">
        <f t="shared" si="138"/>
        <v>15000</v>
      </c>
      <c r="H188" s="128"/>
      <c r="I188" s="148"/>
      <c r="J188" s="69">
        <f t="shared" si="139"/>
        <v>0</v>
      </c>
      <c r="K188" s="128"/>
      <c r="L188" s="148"/>
      <c r="M188" s="69">
        <f t="shared" si="140"/>
        <v>0</v>
      </c>
      <c r="N188" s="128"/>
      <c r="O188" s="148"/>
      <c r="P188" s="69">
        <f t="shared" si="141"/>
        <v>0</v>
      </c>
      <c r="Q188" s="223">
        <f t="shared" si="142"/>
        <v>15000</v>
      </c>
      <c r="R188" s="71"/>
      <c r="S188" s="299"/>
      <c r="T188" s="50"/>
      <c r="U188" s="50"/>
      <c r="V188" s="50"/>
      <c r="W188" s="50"/>
      <c r="X188" s="50"/>
      <c r="Y188" s="50"/>
      <c r="Z188" s="50"/>
    </row>
    <row r="189" spans="1:26" ht="30" customHeight="1" x14ac:dyDescent="0.2">
      <c r="A189" s="45" t="s">
        <v>14</v>
      </c>
      <c r="B189" s="146" t="s">
        <v>118</v>
      </c>
      <c r="C189" s="48" t="s">
        <v>163</v>
      </c>
      <c r="D189" s="189"/>
      <c r="E189" s="117"/>
      <c r="F189" s="118"/>
      <c r="G189" s="88">
        <f t="shared" si="138"/>
        <v>0</v>
      </c>
      <c r="H189" s="117"/>
      <c r="I189" s="118"/>
      <c r="J189" s="90">
        <f t="shared" si="139"/>
        <v>0</v>
      </c>
      <c r="K189" s="117"/>
      <c r="L189" s="118"/>
      <c r="M189" s="90">
        <f t="shared" si="140"/>
        <v>0</v>
      </c>
      <c r="N189" s="117"/>
      <c r="O189" s="118"/>
      <c r="P189" s="90">
        <f t="shared" si="141"/>
        <v>0</v>
      </c>
      <c r="Q189" s="225">
        <f t="shared" si="142"/>
        <v>0</v>
      </c>
      <c r="R189" s="93"/>
      <c r="S189" s="299"/>
      <c r="T189" s="50"/>
      <c r="U189" s="50"/>
      <c r="V189" s="50"/>
      <c r="W189" s="50"/>
      <c r="X189" s="50"/>
      <c r="Y189" s="50"/>
      <c r="Z189" s="50"/>
    </row>
    <row r="190" spans="1:26" ht="25.5" customHeight="1" x14ac:dyDescent="0.2">
      <c r="A190" s="320" t="s">
        <v>164</v>
      </c>
      <c r="B190" s="321"/>
      <c r="C190" s="322"/>
      <c r="D190" s="193"/>
      <c r="E190" s="230">
        <f t="shared" ref="E190:Q190" si="143">SUM(E186:E189)</f>
        <v>2</v>
      </c>
      <c r="F190" s="231">
        <f t="shared" si="143"/>
        <v>23000</v>
      </c>
      <c r="G190" s="229">
        <f t="shared" si="143"/>
        <v>23000</v>
      </c>
      <c r="H190" s="230">
        <f t="shared" si="143"/>
        <v>0</v>
      </c>
      <c r="I190" s="231">
        <f t="shared" si="143"/>
        <v>0</v>
      </c>
      <c r="J190" s="231">
        <f t="shared" si="143"/>
        <v>0</v>
      </c>
      <c r="K190" s="230">
        <f t="shared" si="143"/>
        <v>0</v>
      </c>
      <c r="L190" s="231">
        <f t="shared" si="143"/>
        <v>0</v>
      </c>
      <c r="M190" s="231">
        <f t="shared" si="143"/>
        <v>0</v>
      </c>
      <c r="N190" s="230">
        <f t="shared" si="143"/>
        <v>0</v>
      </c>
      <c r="O190" s="231">
        <f t="shared" si="143"/>
        <v>0</v>
      </c>
      <c r="P190" s="231">
        <f t="shared" si="143"/>
        <v>0</v>
      </c>
      <c r="Q190" s="232">
        <f t="shared" si="143"/>
        <v>23000</v>
      </c>
      <c r="R190" s="195"/>
      <c r="S190" s="309"/>
      <c r="T190" s="50"/>
      <c r="U190" s="50"/>
      <c r="V190" s="50"/>
      <c r="W190" s="50"/>
      <c r="X190" s="50"/>
      <c r="Y190" s="50"/>
      <c r="Z190" s="50"/>
    </row>
    <row r="191" spans="1:26" ht="15.75" customHeight="1" x14ac:dyDescent="0.2">
      <c r="A191" s="165" t="s">
        <v>27</v>
      </c>
      <c r="B191" s="138" t="s">
        <v>165</v>
      </c>
      <c r="C191" s="89" t="s">
        <v>166</v>
      </c>
      <c r="D191" s="171"/>
      <c r="E191" s="172"/>
      <c r="F191" s="171"/>
      <c r="G191" s="173"/>
      <c r="H191" s="172"/>
      <c r="I191" s="171"/>
      <c r="J191" s="173"/>
      <c r="K191" s="172"/>
      <c r="L191" s="171"/>
      <c r="M191" s="173"/>
      <c r="N191" s="172"/>
      <c r="O191" s="171"/>
      <c r="P191" s="173"/>
      <c r="Q191" s="171"/>
      <c r="R191" s="174"/>
      <c r="S191" s="174"/>
      <c r="T191" s="50"/>
      <c r="U191" s="50"/>
      <c r="V191" s="50"/>
      <c r="W191" s="50"/>
      <c r="X191" s="50"/>
      <c r="Y191" s="50"/>
      <c r="Z191" s="50"/>
    </row>
    <row r="192" spans="1:26" ht="30" customHeight="1" x14ac:dyDescent="0.2">
      <c r="A192" s="52" t="s">
        <v>31</v>
      </c>
      <c r="B192" s="54" t="s">
        <v>167</v>
      </c>
      <c r="C192" s="166" t="s">
        <v>168</v>
      </c>
      <c r="D192" s="125"/>
      <c r="E192" s="112">
        <f t="shared" ref="E192:P192" si="144">SUM(E193:E195)</f>
        <v>1</v>
      </c>
      <c r="F192" s="113">
        <f t="shared" si="144"/>
        <v>15000</v>
      </c>
      <c r="G192" s="114">
        <f t="shared" si="144"/>
        <v>15000</v>
      </c>
      <c r="H192" s="112">
        <f t="shared" si="144"/>
        <v>0</v>
      </c>
      <c r="I192" s="113">
        <f t="shared" si="144"/>
        <v>0</v>
      </c>
      <c r="J192" s="114">
        <f t="shared" si="144"/>
        <v>0</v>
      </c>
      <c r="K192" s="112">
        <f t="shared" si="144"/>
        <v>0</v>
      </c>
      <c r="L192" s="113">
        <f t="shared" si="144"/>
        <v>0</v>
      </c>
      <c r="M192" s="114">
        <f t="shared" si="144"/>
        <v>0</v>
      </c>
      <c r="N192" s="112">
        <f t="shared" si="144"/>
        <v>0</v>
      </c>
      <c r="O192" s="113">
        <f t="shared" si="144"/>
        <v>0</v>
      </c>
      <c r="P192" s="114">
        <f t="shared" si="144"/>
        <v>0</v>
      </c>
      <c r="Q192" s="115">
        <f t="shared" ref="Q192:Q212" si="145">G192+J192+M192+P192</f>
        <v>15000</v>
      </c>
      <c r="R192" s="116"/>
      <c r="S192" s="319" t="s">
        <v>209</v>
      </c>
      <c r="T192" s="61"/>
      <c r="U192" s="61"/>
      <c r="V192" s="61"/>
      <c r="W192" s="61"/>
      <c r="X192" s="61"/>
      <c r="Y192" s="61"/>
      <c r="Z192" s="61"/>
    </row>
    <row r="193" spans="1:26" ht="30" customHeight="1" x14ac:dyDescent="0.2">
      <c r="A193" s="35" t="s">
        <v>14</v>
      </c>
      <c r="B193" s="36" t="s">
        <v>33</v>
      </c>
      <c r="C193" s="62" t="s">
        <v>284</v>
      </c>
      <c r="D193" s="63" t="s">
        <v>80</v>
      </c>
      <c r="E193" s="64">
        <v>1</v>
      </c>
      <c r="F193" s="65">
        <v>15000</v>
      </c>
      <c r="G193" s="67">
        <f t="shared" ref="G193:G195" si="146">E193*F193</f>
        <v>15000</v>
      </c>
      <c r="H193" s="128"/>
      <c r="I193" s="65"/>
      <c r="J193" s="69">
        <f t="shared" ref="J193:J195" si="147">H193*I193</f>
        <v>0</v>
      </c>
      <c r="K193" s="128"/>
      <c r="L193" s="65"/>
      <c r="M193" s="69">
        <f t="shared" ref="M193:M195" si="148">K193*L193</f>
        <v>0</v>
      </c>
      <c r="N193" s="128"/>
      <c r="O193" s="65"/>
      <c r="P193" s="69">
        <f t="shared" ref="P193:P195" si="149">N193*O193</f>
        <v>0</v>
      </c>
      <c r="Q193" s="223">
        <f t="shared" si="145"/>
        <v>15000</v>
      </c>
      <c r="R193" s="71"/>
      <c r="S193" s="299"/>
      <c r="T193" s="50"/>
      <c r="U193" s="50"/>
      <c r="V193" s="50"/>
      <c r="W193" s="50"/>
      <c r="X193" s="50"/>
      <c r="Y193" s="50"/>
      <c r="Z193" s="50"/>
    </row>
    <row r="194" spans="1:26" ht="30" customHeight="1" x14ac:dyDescent="0.2">
      <c r="A194" s="35" t="s">
        <v>14</v>
      </c>
      <c r="B194" s="36" t="s">
        <v>36</v>
      </c>
      <c r="C194" s="62" t="s">
        <v>170</v>
      </c>
      <c r="D194" s="63" t="s">
        <v>80</v>
      </c>
      <c r="E194" s="64"/>
      <c r="F194" s="65"/>
      <c r="G194" s="67">
        <f t="shared" si="146"/>
        <v>0</v>
      </c>
      <c r="H194" s="128"/>
      <c r="I194" s="65"/>
      <c r="J194" s="69">
        <f t="shared" si="147"/>
        <v>0</v>
      </c>
      <c r="K194" s="128"/>
      <c r="L194" s="65"/>
      <c r="M194" s="69">
        <f t="shared" si="148"/>
        <v>0</v>
      </c>
      <c r="N194" s="128"/>
      <c r="O194" s="65"/>
      <c r="P194" s="69">
        <f t="shared" si="149"/>
        <v>0</v>
      </c>
      <c r="Q194" s="223">
        <f t="shared" si="145"/>
        <v>0</v>
      </c>
      <c r="R194" s="71"/>
      <c r="S194" s="299"/>
      <c r="T194" s="50"/>
      <c r="U194" s="50"/>
      <c r="V194" s="50"/>
      <c r="W194" s="50"/>
      <c r="X194" s="50"/>
      <c r="Y194" s="50"/>
      <c r="Z194" s="50"/>
    </row>
    <row r="195" spans="1:26" ht="30" customHeight="1" x14ac:dyDescent="0.2">
      <c r="A195" s="66" t="s">
        <v>14</v>
      </c>
      <c r="B195" s="68" t="s">
        <v>37</v>
      </c>
      <c r="C195" s="72" t="s">
        <v>170</v>
      </c>
      <c r="D195" s="73" t="s">
        <v>80</v>
      </c>
      <c r="E195" s="74"/>
      <c r="F195" s="75"/>
      <c r="G195" s="76">
        <f t="shared" si="146"/>
        <v>0</v>
      </c>
      <c r="H195" s="142"/>
      <c r="I195" s="75"/>
      <c r="J195" s="77">
        <f t="shared" si="147"/>
        <v>0</v>
      </c>
      <c r="K195" s="142"/>
      <c r="L195" s="75"/>
      <c r="M195" s="77">
        <f t="shared" si="148"/>
        <v>0</v>
      </c>
      <c r="N195" s="142"/>
      <c r="O195" s="75"/>
      <c r="P195" s="77">
        <f t="shared" si="149"/>
        <v>0</v>
      </c>
      <c r="Q195" s="233">
        <f t="shared" si="145"/>
        <v>0</v>
      </c>
      <c r="R195" s="79"/>
      <c r="S195" s="309"/>
      <c r="T195" s="50"/>
      <c r="U195" s="50"/>
      <c r="V195" s="50"/>
      <c r="W195" s="50"/>
      <c r="X195" s="50"/>
      <c r="Y195" s="50"/>
      <c r="Z195" s="50"/>
    </row>
    <row r="196" spans="1:26" ht="31.5" customHeight="1" x14ac:dyDescent="0.2">
      <c r="A196" s="52" t="s">
        <v>31</v>
      </c>
      <c r="B196" s="54" t="s">
        <v>171</v>
      </c>
      <c r="C196" s="167" t="s">
        <v>172</v>
      </c>
      <c r="D196" s="56"/>
      <c r="E196" s="52">
        <f t="shared" ref="E196:P196" si="150">SUM(E197:E199)</f>
        <v>0</v>
      </c>
      <c r="F196" s="57">
        <f t="shared" si="150"/>
        <v>0</v>
      </c>
      <c r="G196" s="58">
        <f t="shared" si="150"/>
        <v>0</v>
      </c>
      <c r="H196" s="52">
        <f t="shared" si="150"/>
        <v>0</v>
      </c>
      <c r="I196" s="57">
        <f t="shared" si="150"/>
        <v>0</v>
      </c>
      <c r="J196" s="58">
        <f t="shared" si="150"/>
        <v>0</v>
      </c>
      <c r="K196" s="52">
        <f t="shared" si="150"/>
        <v>0</v>
      </c>
      <c r="L196" s="57">
        <f t="shared" si="150"/>
        <v>0</v>
      </c>
      <c r="M196" s="58">
        <f t="shared" si="150"/>
        <v>0</v>
      </c>
      <c r="N196" s="52">
        <f t="shared" si="150"/>
        <v>0</v>
      </c>
      <c r="O196" s="57">
        <f t="shared" si="150"/>
        <v>0</v>
      </c>
      <c r="P196" s="58">
        <f t="shared" si="150"/>
        <v>0</v>
      </c>
      <c r="Q196" s="234">
        <f t="shared" si="145"/>
        <v>0</v>
      </c>
      <c r="R196" s="235"/>
      <c r="S196" s="319" t="s">
        <v>210</v>
      </c>
      <c r="T196" s="61"/>
      <c r="U196" s="61"/>
      <c r="V196" s="61"/>
      <c r="W196" s="61"/>
      <c r="X196" s="61"/>
      <c r="Y196" s="61"/>
      <c r="Z196" s="61"/>
    </row>
    <row r="197" spans="1:26" ht="30" customHeight="1" x14ac:dyDescent="0.2">
      <c r="A197" s="35" t="s">
        <v>14</v>
      </c>
      <c r="B197" s="36" t="s">
        <v>33</v>
      </c>
      <c r="C197" s="62" t="s">
        <v>173</v>
      </c>
      <c r="D197" s="63" t="s">
        <v>80</v>
      </c>
      <c r="E197" s="64"/>
      <c r="F197" s="65"/>
      <c r="G197" s="67">
        <f t="shared" ref="G197:G199" si="151">E197*F197</f>
        <v>0</v>
      </c>
      <c r="H197" s="128"/>
      <c r="I197" s="65"/>
      <c r="J197" s="69">
        <f t="shared" ref="J197:J199" si="152">H197*I197</f>
        <v>0</v>
      </c>
      <c r="K197" s="128"/>
      <c r="L197" s="65"/>
      <c r="M197" s="69">
        <f t="shared" ref="M197:M199" si="153">K197*L197</f>
        <v>0</v>
      </c>
      <c r="N197" s="128"/>
      <c r="O197" s="65"/>
      <c r="P197" s="69">
        <f t="shared" ref="P197:P199" si="154">N197*O197</f>
        <v>0</v>
      </c>
      <c r="Q197" s="223">
        <f t="shared" si="145"/>
        <v>0</v>
      </c>
      <c r="R197" s="224"/>
      <c r="S197" s="299"/>
      <c r="T197" s="50"/>
      <c r="U197" s="50"/>
      <c r="V197" s="50"/>
      <c r="W197" s="50"/>
      <c r="X197" s="50"/>
      <c r="Y197" s="50"/>
      <c r="Z197" s="50"/>
    </row>
    <row r="198" spans="1:26" ht="30" customHeight="1" x14ac:dyDescent="0.2">
      <c r="A198" s="35" t="s">
        <v>14</v>
      </c>
      <c r="B198" s="36" t="s">
        <v>36</v>
      </c>
      <c r="C198" s="62" t="s">
        <v>173</v>
      </c>
      <c r="D198" s="63" t="s">
        <v>80</v>
      </c>
      <c r="E198" s="64"/>
      <c r="F198" s="65"/>
      <c r="G198" s="67">
        <f t="shared" si="151"/>
        <v>0</v>
      </c>
      <c r="H198" s="128"/>
      <c r="I198" s="65"/>
      <c r="J198" s="69">
        <f t="shared" si="152"/>
        <v>0</v>
      </c>
      <c r="K198" s="128"/>
      <c r="L198" s="65"/>
      <c r="M198" s="69">
        <f t="shared" si="153"/>
        <v>0</v>
      </c>
      <c r="N198" s="128"/>
      <c r="O198" s="65"/>
      <c r="P198" s="69">
        <f t="shared" si="154"/>
        <v>0</v>
      </c>
      <c r="Q198" s="223">
        <f t="shared" si="145"/>
        <v>0</v>
      </c>
      <c r="R198" s="224"/>
      <c r="S198" s="299"/>
      <c r="T198" s="50"/>
      <c r="U198" s="50"/>
      <c r="V198" s="50"/>
      <c r="W198" s="50"/>
      <c r="X198" s="50"/>
      <c r="Y198" s="50"/>
      <c r="Z198" s="50"/>
    </row>
    <row r="199" spans="1:26" ht="30" customHeight="1" x14ac:dyDescent="0.2">
      <c r="A199" s="66" t="s">
        <v>14</v>
      </c>
      <c r="B199" s="68" t="s">
        <v>37</v>
      </c>
      <c r="C199" s="72" t="s">
        <v>173</v>
      </c>
      <c r="D199" s="73" t="s">
        <v>80</v>
      </c>
      <c r="E199" s="74"/>
      <c r="F199" s="75"/>
      <c r="G199" s="76">
        <f t="shared" si="151"/>
        <v>0</v>
      </c>
      <c r="H199" s="142"/>
      <c r="I199" s="75"/>
      <c r="J199" s="77">
        <f t="shared" si="152"/>
        <v>0</v>
      </c>
      <c r="K199" s="142"/>
      <c r="L199" s="75"/>
      <c r="M199" s="77">
        <f t="shared" si="153"/>
        <v>0</v>
      </c>
      <c r="N199" s="142"/>
      <c r="O199" s="75"/>
      <c r="P199" s="77">
        <f t="shared" si="154"/>
        <v>0</v>
      </c>
      <c r="Q199" s="225">
        <f t="shared" si="145"/>
        <v>0</v>
      </c>
      <c r="R199" s="236"/>
      <c r="S199" s="309"/>
      <c r="T199" s="50"/>
      <c r="U199" s="50"/>
      <c r="V199" s="50"/>
      <c r="W199" s="50"/>
      <c r="X199" s="50"/>
      <c r="Y199" s="50"/>
      <c r="Z199" s="50"/>
    </row>
    <row r="200" spans="1:26" ht="30" customHeight="1" x14ac:dyDescent="0.2">
      <c r="A200" s="52" t="s">
        <v>31</v>
      </c>
      <c r="B200" s="54" t="s">
        <v>174</v>
      </c>
      <c r="C200" s="167" t="s">
        <v>175</v>
      </c>
      <c r="D200" s="56"/>
      <c r="E200" s="52">
        <f t="shared" ref="E200:P200" si="155">SUM(E201:E205)</f>
        <v>0</v>
      </c>
      <c r="F200" s="57">
        <f t="shared" si="155"/>
        <v>0</v>
      </c>
      <c r="G200" s="58">
        <f t="shared" si="155"/>
        <v>0</v>
      </c>
      <c r="H200" s="52">
        <f t="shared" si="155"/>
        <v>0</v>
      </c>
      <c r="I200" s="57">
        <f t="shared" si="155"/>
        <v>0</v>
      </c>
      <c r="J200" s="58">
        <f t="shared" si="155"/>
        <v>0</v>
      </c>
      <c r="K200" s="52">
        <f t="shared" si="155"/>
        <v>0</v>
      </c>
      <c r="L200" s="57">
        <f t="shared" si="155"/>
        <v>0</v>
      </c>
      <c r="M200" s="58">
        <f t="shared" si="155"/>
        <v>0</v>
      </c>
      <c r="N200" s="52">
        <f t="shared" si="155"/>
        <v>0</v>
      </c>
      <c r="O200" s="57">
        <f t="shared" si="155"/>
        <v>0</v>
      </c>
      <c r="P200" s="58">
        <f t="shared" si="155"/>
        <v>0</v>
      </c>
      <c r="Q200" s="115">
        <f t="shared" si="145"/>
        <v>0</v>
      </c>
      <c r="R200" s="60"/>
      <c r="S200" s="310" t="s">
        <v>176</v>
      </c>
      <c r="T200" s="61"/>
      <c r="U200" s="61"/>
      <c r="V200" s="61"/>
      <c r="W200" s="61"/>
      <c r="X200" s="61"/>
      <c r="Y200" s="61"/>
      <c r="Z200" s="61"/>
    </row>
    <row r="201" spans="1:26" ht="30" customHeight="1" x14ac:dyDescent="0.2">
      <c r="A201" s="35" t="s">
        <v>14</v>
      </c>
      <c r="B201" s="36" t="s">
        <v>33</v>
      </c>
      <c r="C201" s="62" t="s">
        <v>177</v>
      </c>
      <c r="D201" s="63" t="s">
        <v>211</v>
      </c>
      <c r="E201" s="64"/>
      <c r="F201" s="65"/>
      <c r="G201" s="67">
        <f t="shared" ref="G201:G205" si="156">E201*F201</f>
        <v>0</v>
      </c>
      <c r="H201" s="128"/>
      <c r="I201" s="65"/>
      <c r="J201" s="69">
        <f t="shared" ref="J201:J205" si="157">H201*I201</f>
        <v>0</v>
      </c>
      <c r="K201" s="128"/>
      <c r="L201" s="65"/>
      <c r="M201" s="69">
        <f t="shared" ref="M201:M205" si="158">K201*L201</f>
        <v>0</v>
      </c>
      <c r="N201" s="128"/>
      <c r="O201" s="65"/>
      <c r="P201" s="69">
        <f t="shared" ref="P201:P205" si="159">N201*O201</f>
        <v>0</v>
      </c>
      <c r="Q201" s="223">
        <f t="shared" si="145"/>
        <v>0</v>
      </c>
      <c r="R201" s="71"/>
      <c r="S201" s="299"/>
      <c r="T201" s="50"/>
      <c r="U201" s="50"/>
      <c r="V201" s="50"/>
      <c r="W201" s="50"/>
      <c r="X201" s="50"/>
      <c r="Y201" s="50"/>
      <c r="Z201" s="50"/>
    </row>
    <row r="202" spans="1:26" ht="30" customHeight="1" x14ac:dyDescent="0.2">
      <c r="A202" s="35" t="s">
        <v>14</v>
      </c>
      <c r="B202" s="36" t="s">
        <v>36</v>
      </c>
      <c r="C202" s="62" t="s">
        <v>178</v>
      </c>
      <c r="D202" s="63" t="s">
        <v>211</v>
      </c>
      <c r="E202" s="64"/>
      <c r="F202" s="65"/>
      <c r="G202" s="67">
        <f t="shared" si="156"/>
        <v>0</v>
      </c>
      <c r="H202" s="128"/>
      <c r="I202" s="65"/>
      <c r="J202" s="69">
        <f t="shared" si="157"/>
        <v>0</v>
      </c>
      <c r="K202" s="128"/>
      <c r="L202" s="65"/>
      <c r="M202" s="69">
        <f t="shared" si="158"/>
        <v>0</v>
      </c>
      <c r="N202" s="128"/>
      <c r="O202" s="65"/>
      <c r="P202" s="69">
        <f t="shared" si="159"/>
        <v>0</v>
      </c>
      <c r="Q202" s="223">
        <f t="shared" si="145"/>
        <v>0</v>
      </c>
      <c r="R202" s="71"/>
      <c r="S202" s="299"/>
      <c r="T202" s="50"/>
      <c r="U202" s="50"/>
      <c r="V202" s="50"/>
      <c r="W202" s="50"/>
      <c r="X202" s="50"/>
      <c r="Y202" s="50"/>
      <c r="Z202" s="50"/>
    </row>
    <row r="203" spans="1:26" ht="30" customHeight="1" x14ac:dyDescent="0.2">
      <c r="A203" s="35" t="s">
        <v>14</v>
      </c>
      <c r="B203" s="36" t="s">
        <v>37</v>
      </c>
      <c r="C203" s="62" t="s">
        <v>179</v>
      </c>
      <c r="D203" s="63" t="s">
        <v>211</v>
      </c>
      <c r="E203" s="64"/>
      <c r="F203" s="65"/>
      <c r="G203" s="67">
        <f t="shared" si="156"/>
        <v>0</v>
      </c>
      <c r="H203" s="128"/>
      <c r="I203" s="65"/>
      <c r="J203" s="69">
        <f t="shared" si="157"/>
        <v>0</v>
      </c>
      <c r="K203" s="128"/>
      <c r="L203" s="65"/>
      <c r="M203" s="69">
        <f t="shared" si="158"/>
        <v>0</v>
      </c>
      <c r="N203" s="128"/>
      <c r="O203" s="65"/>
      <c r="P203" s="69">
        <f t="shared" si="159"/>
        <v>0</v>
      </c>
      <c r="Q203" s="223">
        <f t="shared" si="145"/>
        <v>0</v>
      </c>
      <c r="R203" s="71"/>
      <c r="S203" s="299"/>
      <c r="T203" s="50"/>
      <c r="U203" s="50"/>
      <c r="V203" s="50"/>
      <c r="W203" s="50"/>
      <c r="X203" s="50"/>
      <c r="Y203" s="50"/>
      <c r="Z203" s="50"/>
    </row>
    <row r="204" spans="1:26" ht="30" customHeight="1" x14ac:dyDescent="0.2">
      <c r="A204" s="35" t="s">
        <v>14</v>
      </c>
      <c r="B204" s="36" t="s">
        <v>118</v>
      </c>
      <c r="C204" s="62" t="s">
        <v>180</v>
      </c>
      <c r="D204" s="63" t="s">
        <v>211</v>
      </c>
      <c r="E204" s="64"/>
      <c r="F204" s="65"/>
      <c r="G204" s="67">
        <f t="shared" si="156"/>
        <v>0</v>
      </c>
      <c r="H204" s="128"/>
      <c r="I204" s="65"/>
      <c r="J204" s="69">
        <f t="shared" si="157"/>
        <v>0</v>
      </c>
      <c r="K204" s="128"/>
      <c r="L204" s="65"/>
      <c r="M204" s="69">
        <f t="shared" si="158"/>
        <v>0</v>
      </c>
      <c r="N204" s="128"/>
      <c r="O204" s="65"/>
      <c r="P204" s="69">
        <f t="shared" si="159"/>
        <v>0</v>
      </c>
      <c r="Q204" s="223">
        <f t="shared" si="145"/>
        <v>0</v>
      </c>
      <c r="R204" s="71"/>
      <c r="S204" s="299"/>
      <c r="T204" s="50"/>
      <c r="U204" s="50"/>
      <c r="V204" s="50"/>
      <c r="W204" s="50"/>
      <c r="X204" s="50"/>
      <c r="Y204" s="50"/>
      <c r="Z204" s="50"/>
    </row>
    <row r="205" spans="1:26" ht="30" customHeight="1" x14ac:dyDescent="0.2">
      <c r="A205" s="45" t="s">
        <v>14</v>
      </c>
      <c r="B205" s="46" t="s">
        <v>120</v>
      </c>
      <c r="C205" s="81" t="s">
        <v>182</v>
      </c>
      <c r="D205" s="84" t="s">
        <v>211</v>
      </c>
      <c r="E205" s="85"/>
      <c r="F205" s="86"/>
      <c r="G205" s="88">
        <f t="shared" si="156"/>
        <v>0</v>
      </c>
      <c r="H205" s="117"/>
      <c r="I205" s="86"/>
      <c r="J205" s="90">
        <f t="shared" si="157"/>
        <v>0</v>
      </c>
      <c r="K205" s="117"/>
      <c r="L205" s="86"/>
      <c r="M205" s="90">
        <f t="shared" si="158"/>
        <v>0</v>
      </c>
      <c r="N205" s="117"/>
      <c r="O205" s="86"/>
      <c r="P205" s="90">
        <f t="shared" si="159"/>
        <v>0</v>
      </c>
      <c r="Q205" s="190">
        <f t="shared" si="145"/>
        <v>0</v>
      </c>
      <c r="R205" s="93"/>
      <c r="S205" s="309"/>
      <c r="T205" s="50"/>
      <c r="U205" s="50"/>
      <c r="V205" s="50"/>
      <c r="W205" s="50"/>
      <c r="X205" s="50"/>
      <c r="Y205" s="50"/>
      <c r="Z205" s="50"/>
    </row>
    <row r="206" spans="1:26" ht="30" customHeight="1" x14ac:dyDescent="0.2">
      <c r="A206" s="52" t="s">
        <v>31</v>
      </c>
      <c r="B206" s="54" t="s">
        <v>184</v>
      </c>
      <c r="C206" s="167" t="s">
        <v>166</v>
      </c>
      <c r="D206" s="56"/>
      <c r="E206" s="52">
        <f t="shared" ref="E206:P206" si="160">SUM(E207:E212)</f>
        <v>0</v>
      </c>
      <c r="F206" s="57">
        <f t="shared" si="160"/>
        <v>0</v>
      </c>
      <c r="G206" s="58">
        <f t="shared" si="160"/>
        <v>0</v>
      </c>
      <c r="H206" s="52">
        <f t="shared" si="160"/>
        <v>0</v>
      </c>
      <c r="I206" s="57">
        <f t="shared" si="160"/>
        <v>0</v>
      </c>
      <c r="J206" s="58">
        <f t="shared" si="160"/>
        <v>0</v>
      </c>
      <c r="K206" s="52">
        <f t="shared" si="160"/>
        <v>0</v>
      </c>
      <c r="L206" s="57">
        <f t="shared" si="160"/>
        <v>0</v>
      </c>
      <c r="M206" s="58">
        <f t="shared" si="160"/>
        <v>0</v>
      </c>
      <c r="N206" s="52">
        <f t="shared" si="160"/>
        <v>0</v>
      </c>
      <c r="O206" s="57">
        <f t="shared" si="160"/>
        <v>0</v>
      </c>
      <c r="P206" s="58">
        <f t="shared" si="160"/>
        <v>0</v>
      </c>
      <c r="Q206" s="234">
        <f t="shared" si="145"/>
        <v>0</v>
      </c>
      <c r="R206" s="235"/>
      <c r="S206" s="310" t="s">
        <v>212</v>
      </c>
      <c r="T206" s="61"/>
      <c r="U206" s="61"/>
      <c r="V206" s="61"/>
      <c r="W206" s="61"/>
      <c r="X206" s="61"/>
      <c r="Y206" s="61"/>
      <c r="Z206" s="61"/>
    </row>
    <row r="207" spans="1:26" ht="30" customHeight="1" x14ac:dyDescent="0.2">
      <c r="A207" s="35" t="s">
        <v>14</v>
      </c>
      <c r="B207" s="36" t="s">
        <v>33</v>
      </c>
      <c r="C207" s="62" t="s">
        <v>185</v>
      </c>
      <c r="D207" s="63"/>
      <c r="E207" s="64"/>
      <c r="F207" s="65"/>
      <c r="G207" s="67">
        <f t="shared" ref="G207:G212" si="161">E207*F207</f>
        <v>0</v>
      </c>
      <c r="H207" s="128"/>
      <c r="I207" s="65"/>
      <c r="J207" s="69">
        <f t="shared" ref="J207:J212" si="162">H207*I207</f>
        <v>0</v>
      </c>
      <c r="K207" s="128"/>
      <c r="L207" s="65"/>
      <c r="M207" s="69">
        <f t="shared" ref="M207:M212" si="163">K207*L207</f>
        <v>0</v>
      </c>
      <c r="N207" s="128"/>
      <c r="O207" s="65"/>
      <c r="P207" s="69">
        <f t="shared" ref="P207:P212" si="164">N207*O207</f>
        <v>0</v>
      </c>
      <c r="Q207" s="223">
        <f t="shared" si="145"/>
        <v>0</v>
      </c>
      <c r="R207" s="224"/>
      <c r="S207" s="299"/>
      <c r="T207" s="50"/>
      <c r="U207" s="50"/>
      <c r="V207" s="50"/>
      <c r="W207" s="50"/>
      <c r="X207" s="50"/>
      <c r="Y207" s="50"/>
      <c r="Z207" s="50"/>
    </row>
    <row r="208" spans="1:26" ht="30" customHeight="1" x14ac:dyDescent="0.2">
      <c r="A208" s="35" t="s">
        <v>14</v>
      </c>
      <c r="B208" s="36" t="s">
        <v>36</v>
      </c>
      <c r="C208" s="62" t="s">
        <v>186</v>
      </c>
      <c r="D208" s="63"/>
      <c r="E208" s="64"/>
      <c r="F208" s="65"/>
      <c r="G208" s="67">
        <f t="shared" si="161"/>
        <v>0</v>
      </c>
      <c r="H208" s="128"/>
      <c r="I208" s="65"/>
      <c r="J208" s="69">
        <f t="shared" si="162"/>
        <v>0</v>
      </c>
      <c r="K208" s="128"/>
      <c r="L208" s="65"/>
      <c r="M208" s="69">
        <f t="shared" si="163"/>
        <v>0</v>
      </c>
      <c r="N208" s="128"/>
      <c r="O208" s="65"/>
      <c r="P208" s="69">
        <f t="shared" si="164"/>
        <v>0</v>
      </c>
      <c r="Q208" s="223">
        <f t="shared" si="145"/>
        <v>0</v>
      </c>
      <c r="R208" s="224"/>
      <c r="S208" s="299"/>
      <c r="T208" s="50"/>
      <c r="U208" s="50"/>
      <c r="V208" s="50"/>
      <c r="W208" s="50"/>
      <c r="X208" s="50"/>
      <c r="Y208" s="50"/>
      <c r="Z208" s="50"/>
    </row>
    <row r="209" spans="1:26" ht="30" customHeight="1" x14ac:dyDescent="0.2">
      <c r="A209" s="35" t="s">
        <v>14</v>
      </c>
      <c r="B209" s="36" t="s">
        <v>37</v>
      </c>
      <c r="C209" s="62" t="s">
        <v>187</v>
      </c>
      <c r="D209" s="63"/>
      <c r="E209" s="64"/>
      <c r="F209" s="65"/>
      <c r="G209" s="67">
        <f t="shared" si="161"/>
        <v>0</v>
      </c>
      <c r="H209" s="128"/>
      <c r="I209" s="65"/>
      <c r="J209" s="69">
        <f t="shared" si="162"/>
        <v>0</v>
      </c>
      <c r="K209" s="128"/>
      <c r="L209" s="65"/>
      <c r="M209" s="69">
        <f t="shared" si="163"/>
        <v>0</v>
      </c>
      <c r="N209" s="128"/>
      <c r="O209" s="65"/>
      <c r="P209" s="69">
        <f t="shared" si="164"/>
        <v>0</v>
      </c>
      <c r="Q209" s="223">
        <f t="shared" si="145"/>
        <v>0</v>
      </c>
      <c r="R209" s="224"/>
      <c r="S209" s="299"/>
      <c r="T209" s="50"/>
      <c r="U209" s="50"/>
      <c r="V209" s="50"/>
      <c r="W209" s="50"/>
      <c r="X209" s="50"/>
      <c r="Y209" s="50"/>
      <c r="Z209" s="50"/>
    </row>
    <row r="210" spans="1:26" ht="30" customHeight="1" x14ac:dyDescent="0.2">
      <c r="A210" s="35" t="s">
        <v>14</v>
      </c>
      <c r="B210" s="36" t="s">
        <v>118</v>
      </c>
      <c r="C210" s="62" t="s">
        <v>188</v>
      </c>
      <c r="D210" s="63"/>
      <c r="E210" s="64"/>
      <c r="F210" s="65"/>
      <c r="G210" s="67">
        <f t="shared" si="161"/>
        <v>0</v>
      </c>
      <c r="H210" s="128"/>
      <c r="I210" s="65"/>
      <c r="J210" s="69">
        <f t="shared" si="162"/>
        <v>0</v>
      </c>
      <c r="K210" s="128"/>
      <c r="L210" s="65"/>
      <c r="M210" s="69">
        <f t="shared" si="163"/>
        <v>0</v>
      </c>
      <c r="N210" s="128"/>
      <c r="O210" s="65"/>
      <c r="P210" s="69">
        <f t="shared" si="164"/>
        <v>0</v>
      </c>
      <c r="Q210" s="223">
        <f t="shared" si="145"/>
        <v>0</v>
      </c>
      <c r="R210" s="224"/>
      <c r="S210" s="299"/>
      <c r="T210" s="50"/>
      <c r="U210" s="50"/>
      <c r="V210" s="50"/>
      <c r="W210" s="50"/>
      <c r="X210" s="50"/>
      <c r="Y210" s="50"/>
      <c r="Z210" s="50"/>
    </row>
    <row r="211" spans="1:26" ht="30" customHeight="1" x14ac:dyDescent="0.2">
      <c r="A211" s="35" t="s">
        <v>14</v>
      </c>
      <c r="B211" s="36" t="s">
        <v>120</v>
      </c>
      <c r="C211" s="62" t="s">
        <v>189</v>
      </c>
      <c r="D211" s="63"/>
      <c r="E211" s="64"/>
      <c r="F211" s="65"/>
      <c r="G211" s="67">
        <f t="shared" si="161"/>
        <v>0</v>
      </c>
      <c r="H211" s="128"/>
      <c r="I211" s="65"/>
      <c r="J211" s="69">
        <f t="shared" si="162"/>
        <v>0</v>
      </c>
      <c r="K211" s="128"/>
      <c r="L211" s="65"/>
      <c r="M211" s="69">
        <f t="shared" si="163"/>
        <v>0</v>
      </c>
      <c r="N211" s="128"/>
      <c r="O211" s="65"/>
      <c r="P211" s="69">
        <f t="shared" si="164"/>
        <v>0</v>
      </c>
      <c r="Q211" s="223">
        <f t="shared" si="145"/>
        <v>0</v>
      </c>
      <c r="R211" s="224"/>
      <c r="S211" s="299"/>
      <c r="T211" s="50"/>
      <c r="U211" s="50"/>
      <c r="V211" s="50"/>
      <c r="W211" s="50"/>
      <c r="X211" s="50"/>
      <c r="Y211" s="50"/>
      <c r="Z211" s="50"/>
    </row>
    <row r="212" spans="1:26" ht="30" customHeight="1" x14ac:dyDescent="0.2">
      <c r="A212" s="45" t="s">
        <v>14</v>
      </c>
      <c r="B212" s="46" t="s">
        <v>123</v>
      </c>
      <c r="C212" s="62" t="s">
        <v>190</v>
      </c>
      <c r="D212" s="84"/>
      <c r="E212" s="85"/>
      <c r="F212" s="86"/>
      <c r="G212" s="88">
        <f t="shared" si="161"/>
        <v>0</v>
      </c>
      <c r="H212" s="117"/>
      <c r="I212" s="86"/>
      <c r="J212" s="90">
        <f t="shared" si="162"/>
        <v>0</v>
      </c>
      <c r="K212" s="117"/>
      <c r="L212" s="86"/>
      <c r="M212" s="90">
        <f t="shared" si="163"/>
        <v>0</v>
      </c>
      <c r="N212" s="117"/>
      <c r="O212" s="86"/>
      <c r="P212" s="90">
        <f t="shared" si="164"/>
        <v>0</v>
      </c>
      <c r="Q212" s="225">
        <f t="shared" si="145"/>
        <v>0</v>
      </c>
      <c r="R212" s="226"/>
      <c r="S212" s="309"/>
      <c r="T212" s="50"/>
      <c r="U212" s="50"/>
      <c r="V212" s="50"/>
      <c r="W212" s="50"/>
      <c r="X212" s="50"/>
      <c r="Y212" s="50"/>
      <c r="Z212" s="50"/>
    </row>
    <row r="213" spans="1:26" ht="15.75" customHeight="1" x14ac:dyDescent="0.2">
      <c r="A213" s="325" t="s">
        <v>191</v>
      </c>
      <c r="B213" s="315"/>
      <c r="C213" s="326"/>
      <c r="D213" s="237"/>
      <c r="E213" s="238">
        <f t="shared" ref="E213:Q213" si="165">E206+E200+E196+E192</f>
        <v>1</v>
      </c>
      <c r="F213" s="238">
        <f t="shared" si="165"/>
        <v>15000</v>
      </c>
      <c r="G213" s="238">
        <f t="shared" si="165"/>
        <v>15000</v>
      </c>
      <c r="H213" s="238">
        <f t="shared" si="165"/>
        <v>0</v>
      </c>
      <c r="I213" s="238">
        <f t="shared" si="165"/>
        <v>0</v>
      </c>
      <c r="J213" s="238">
        <f t="shared" si="165"/>
        <v>0</v>
      </c>
      <c r="K213" s="238">
        <f t="shared" si="165"/>
        <v>0</v>
      </c>
      <c r="L213" s="238">
        <f t="shared" si="165"/>
        <v>0</v>
      </c>
      <c r="M213" s="238">
        <f t="shared" si="165"/>
        <v>0</v>
      </c>
      <c r="N213" s="238">
        <f t="shared" si="165"/>
        <v>0</v>
      </c>
      <c r="O213" s="238">
        <f t="shared" si="165"/>
        <v>0</v>
      </c>
      <c r="P213" s="238">
        <f t="shared" si="165"/>
        <v>0</v>
      </c>
      <c r="Q213" s="238">
        <f t="shared" si="165"/>
        <v>15000</v>
      </c>
      <c r="R213" s="239"/>
      <c r="S213" s="239"/>
      <c r="T213" s="50"/>
      <c r="U213" s="50"/>
      <c r="V213" s="50"/>
      <c r="W213" s="50"/>
      <c r="X213" s="50"/>
      <c r="Y213" s="50"/>
      <c r="Z213" s="50"/>
    </row>
    <row r="214" spans="1:26" ht="15.75" customHeight="1" x14ac:dyDescent="0.2">
      <c r="A214" s="51" t="s">
        <v>193</v>
      </c>
      <c r="B214" s="53"/>
      <c r="C214" s="240"/>
      <c r="D214" s="241"/>
      <c r="E214" s="242"/>
      <c r="F214" s="242"/>
      <c r="G214" s="243">
        <f>G23+G29+G43+G53+G99+G105+G132+G161+G170+G174+G178+G184+G190+G213</f>
        <v>364141.4</v>
      </c>
      <c r="H214" s="242"/>
      <c r="I214" s="242"/>
      <c r="J214" s="243">
        <f>J23+J29+J43+J53+J99+J105+J132+J161+J170+J174+J178+J184+J190+J213</f>
        <v>0</v>
      </c>
      <c r="K214" s="242"/>
      <c r="L214" s="242"/>
      <c r="M214" s="243">
        <f>M23+M29+M43+M53+M99+M105+M132+M161+M170+M174+M178+M184+M190+M213</f>
        <v>0</v>
      </c>
      <c r="N214" s="242"/>
      <c r="O214" s="242"/>
      <c r="P214" s="243">
        <f>P23+P29+P43+P53+P99+P105+P132+P161+P170+P174+P178+P184+P190+P213</f>
        <v>0</v>
      </c>
      <c r="Q214" s="243">
        <f>Q23+Q29+Q43+Q53+Q99+Q105+Q132+Q161+Q170+Q174+Q178+Q184+Q190+Q213</f>
        <v>364141.4</v>
      </c>
      <c r="R214" s="244"/>
      <c r="S214" s="244"/>
      <c r="T214" s="38"/>
      <c r="U214" s="38"/>
      <c r="V214" s="38"/>
      <c r="W214" s="38"/>
      <c r="X214" s="38"/>
      <c r="Y214" s="38"/>
      <c r="Z214" s="38"/>
    </row>
    <row r="215" spans="1:26" ht="15.75" customHeight="1" x14ac:dyDescent="0.25">
      <c r="A215" s="324"/>
      <c r="B215" s="297"/>
      <c r="C215" s="297"/>
      <c r="D215" s="245"/>
      <c r="E215" s="245"/>
      <c r="F215" s="245"/>
      <c r="G215" s="245"/>
      <c r="H215" s="245"/>
      <c r="I215" s="245"/>
      <c r="J215" s="245"/>
      <c r="K215" s="245"/>
      <c r="L215" s="245"/>
      <c r="M215" s="245"/>
      <c r="N215" s="245"/>
      <c r="O215" s="245"/>
      <c r="P215" s="245"/>
      <c r="Q215" s="246"/>
      <c r="R215" s="1"/>
      <c r="S215" s="1"/>
      <c r="T215" s="5"/>
      <c r="U215" s="5"/>
      <c r="V215" s="5"/>
      <c r="W215" s="5"/>
      <c r="X215" s="5"/>
      <c r="Y215" s="5"/>
      <c r="Z215" s="5"/>
    </row>
    <row r="216" spans="1:26" ht="15.75" customHeight="1" x14ac:dyDescent="0.25">
      <c r="A216" s="323" t="s">
        <v>194</v>
      </c>
      <c r="B216" s="315"/>
      <c r="C216" s="316"/>
      <c r="D216" s="247"/>
      <c r="E216" s="248"/>
      <c r="F216" s="248"/>
      <c r="G216" s="248" t="e">
        <f>#REF!-'Кошторис  витрат'!G214</f>
        <v>#REF!</v>
      </c>
      <c r="H216" s="248"/>
      <c r="I216" s="248"/>
      <c r="J216" s="248" t="e">
        <f>#REF!-'Кошторис  витрат'!J214</f>
        <v>#REF!</v>
      </c>
      <c r="K216" s="248"/>
      <c r="L216" s="248"/>
      <c r="M216" s="248"/>
      <c r="N216" s="248"/>
      <c r="O216" s="248"/>
      <c r="P216" s="248"/>
      <c r="Q216" s="248" t="e">
        <f>#REF!-'Кошторис  витрат'!Q214</f>
        <v>#REF!</v>
      </c>
      <c r="R216" s="249"/>
      <c r="S216" s="249"/>
    </row>
    <row r="217" spans="1:26" ht="15.75" customHeight="1" x14ac:dyDescent="0.2">
      <c r="A217" s="1"/>
      <c r="B217" s="169"/>
      <c r="C217" s="250"/>
      <c r="D217" s="1"/>
      <c r="E217" s="1"/>
      <c r="F217" s="1"/>
      <c r="G217" s="1"/>
      <c r="H217" s="251"/>
      <c r="I217" s="251"/>
      <c r="J217" s="251"/>
      <c r="K217" s="251"/>
      <c r="L217" s="251"/>
      <c r="M217" s="251"/>
      <c r="N217" s="251"/>
      <c r="O217" s="251"/>
      <c r="P217" s="251"/>
      <c r="Q217" s="252"/>
      <c r="R217" s="1"/>
      <c r="S217" s="1"/>
    </row>
    <row r="218" spans="1:26" ht="15.75" customHeight="1" x14ac:dyDescent="0.2">
      <c r="A218" s="1"/>
      <c r="B218" s="169"/>
      <c r="C218" s="250"/>
      <c r="D218" s="1"/>
      <c r="E218" s="1"/>
      <c r="F218" s="1"/>
      <c r="G218" s="1"/>
      <c r="H218" s="1"/>
      <c r="I218" s="1"/>
      <c r="J218" s="1"/>
      <c r="K218" s="1"/>
      <c r="L218" s="1"/>
      <c r="M218" s="1"/>
      <c r="N218" s="1"/>
      <c r="O218" s="1"/>
      <c r="P218" s="1"/>
      <c r="Q218" s="2"/>
      <c r="R218" s="1"/>
      <c r="S218" s="1"/>
    </row>
    <row r="219" spans="1:26" ht="15.75" customHeight="1" x14ac:dyDescent="0.2">
      <c r="A219" s="1"/>
      <c r="B219" s="169"/>
      <c r="C219" s="250"/>
      <c r="D219" s="1"/>
      <c r="E219" s="1"/>
      <c r="F219" s="1"/>
      <c r="G219" s="1"/>
      <c r="H219" s="1"/>
      <c r="I219" s="1"/>
      <c r="J219" s="1"/>
      <c r="K219" s="1"/>
      <c r="L219" s="1"/>
      <c r="M219" s="1"/>
      <c r="N219" s="1"/>
      <c r="O219" s="1"/>
      <c r="P219" s="1"/>
      <c r="Q219" s="2"/>
      <c r="R219" s="1"/>
      <c r="S219" s="1"/>
    </row>
    <row r="220" spans="1:26" ht="15.75" customHeight="1" x14ac:dyDescent="0.2">
      <c r="A220" s="1"/>
      <c r="B220" s="169"/>
      <c r="C220" s="250"/>
      <c r="D220" s="1"/>
      <c r="E220" s="1"/>
      <c r="F220" s="1"/>
      <c r="G220" s="1"/>
      <c r="H220" s="1"/>
      <c r="I220" s="1"/>
      <c r="J220" s="1"/>
      <c r="K220" s="1"/>
      <c r="L220" s="1"/>
      <c r="M220" s="1"/>
      <c r="N220" s="1"/>
      <c r="O220" s="1"/>
      <c r="P220" s="1"/>
      <c r="Q220" s="2"/>
      <c r="R220" s="1"/>
      <c r="S220" s="1"/>
    </row>
    <row r="221" spans="1:26" ht="15.75" customHeight="1" x14ac:dyDescent="0.2">
      <c r="A221" s="1"/>
      <c r="B221" s="169"/>
      <c r="C221" s="250"/>
      <c r="D221" s="1"/>
      <c r="E221" s="1"/>
      <c r="F221" s="1"/>
      <c r="G221" s="1"/>
      <c r="H221" s="1"/>
      <c r="I221" s="1"/>
      <c r="J221" s="1"/>
      <c r="K221" s="1"/>
      <c r="L221" s="1"/>
      <c r="M221" s="1"/>
      <c r="N221" s="1"/>
      <c r="O221" s="1"/>
      <c r="P221" s="1"/>
      <c r="Q221" s="2"/>
      <c r="R221" s="1"/>
      <c r="S221" s="1"/>
    </row>
    <row r="222" spans="1:26" ht="15.75" customHeight="1" x14ac:dyDescent="0.2">
      <c r="A222" s="1"/>
      <c r="B222" s="169"/>
      <c r="C222" s="250"/>
      <c r="D222" s="1"/>
      <c r="E222" s="1"/>
      <c r="F222" s="1"/>
      <c r="G222" s="1"/>
      <c r="H222" s="1"/>
      <c r="I222" s="1"/>
      <c r="J222" s="1"/>
      <c r="K222" s="1"/>
      <c r="L222" s="1"/>
      <c r="M222" s="1"/>
      <c r="N222" s="1"/>
      <c r="O222" s="1"/>
      <c r="P222" s="1"/>
      <c r="Q222" s="2"/>
      <c r="R222" s="1"/>
      <c r="S222" s="1"/>
    </row>
    <row r="223" spans="1:26" ht="15.75" customHeight="1" x14ac:dyDescent="0.2">
      <c r="A223" s="1"/>
      <c r="B223" s="169"/>
      <c r="C223" s="250"/>
      <c r="D223" s="1"/>
      <c r="E223" s="1"/>
      <c r="F223" s="1"/>
      <c r="G223" s="1"/>
      <c r="H223" s="1"/>
      <c r="I223" s="1"/>
      <c r="J223" s="1"/>
      <c r="K223" s="1"/>
      <c r="L223" s="1"/>
      <c r="M223" s="1"/>
      <c r="N223" s="1"/>
      <c r="O223" s="1"/>
      <c r="P223" s="1"/>
      <c r="Q223" s="2"/>
      <c r="R223" s="1"/>
      <c r="S223" s="1"/>
    </row>
    <row r="224" spans="1:26" ht="15.75" customHeight="1" x14ac:dyDescent="0.2">
      <c r="A224" s="1"/>
      <c r="B224" s="169"/>
      <c r="C224" s="250"/>
      <c r="D224" s="1"/>
      <c r="E224" s="1"/>
      <c r="F224" s="1"/>
      <c r="G224" s="1"/>
      <c r="H224" s="1"/>
      <c r="I224" s="1"/>
      <c r="J224" s="1"/>
      <c r="K224" s="1"/>
      <c r="L224" s="1"/>
      <c r="M224" s="1"/>
      <c r="N224" s="1"/>
      <c r="O224" s="1"/>
      <c r="P224" s="1"/>
      <c r="Q224" s="2"/>
      <c r="R224" s="1"/>
      <c r="S224" s="1"/>
    </row>
    <row r="225" spans="1:3" ht="15.75" customHeight="1" x14ac:dyDescent="0.25">
      <c r="A225" s="5"/>
      <c r="B225" s="170"/>
      <c r="C225" s="253"/>
    </row>
    <row r="226" spans="1:3" ht="15.75" customHeight="1" x14ac:dyDescent="0.25">
      <c r="A226" s="5"/>
      <c r="B226" s="170"/>
      <c r="C226" s="253"/>
    </row>
    <row r="227" spans="1:3" ht="15.75" customHeight="1" x14ac:dyDescent="0.25">
      <c r="A227" s="5"/>
      <c r="B227" s="170"/>
      <c r="C227" s="253"/>
    </row>
    <row r="228" spans="1:3" ht="15.75" customHeight="1" x14ac:dyDescent="0.25">
      <c r="A228" s="5"/>
      <c r="B228" s="170"/>
      <c r="C228" s="253"/>
    </row>
    <row r="229" spans="1:3" ht="15.75" customHeight="1" x14ac:dyDescent="0.25">
      <c r="A229" s="5"/>
      <c r="B229" s="170"/>
      <c r="C229" s="253"/>
    </row>
    <row r="230" spans="1:3" ht="15.75" customHeight="1" x14ac:dyDescent="0.25">
      <c r="A230" s="5"/>
      <c r="B230" s="170"/>
      <c r="C230" s="253"/>
    </row>
    <row r="231" spans="1:3" ht="15.75" customHeight="1" x14ac:dyDescent="0.25">
      <c r="A231" s="5"/>
      <c r="B231" s="170"/>
      <c r="C231" s="253"/>
    </row>
    <row r="232" spans="1:3" ht="15.75" customHeight="1" x14ac:dyDescent="0.25">
      <c r="A232" s="5"/>
      <c r="B232" s="170"/>
      <c r="C232" s="253"/>
    </row>
    <row r="233" spans="1:3" ht="15.75" customHeight="1" x14ac:dyDescent="0.25">
      <c r="A233" s="5"/>
      <c r="B233" s="170"/>
      <c r="C233" s="253"/>
    </row>
    <row r="234" spans="1:3" ht="15.75" customHeight="1" x14ac:dyDescent="0.25">
      <c r="A234" s="5"/>
      <c r="B234" s="170"/>
      <c r="C234" s="253"/>
    </row>
    <row r="235" spans="1:3" ht="15.75" customHeight="1" x14ac:dyDescent="0.25">
      <c r="A235" s="5"/>
      <c r="B235" s="170"/>
      <c r="C235" s="253"/>
    </row>
    <row r="236" spans="1:3" ht="15.75" customHeight="1" x14ac:dyDescent="0.25">
      <c r="A236" s="5"/>
      <c r="B236" s="170"/>
      <c r="C236" s="253"/>
    </row>
    <row r="237" spans="1:3" ht="15.75" customHeight="1" x14ac:dyDescent="0.25">
      <c r="A237" s="5"/>
      <c r="B237" s="170"/>
      <c r="C237" s="253"/>
    </row>
    <row r="238" spans="1:3" ht="15.75" customHeight="1" x14ac:dyDescent="0.25">
      <c r="A238" s="5"/>
      <c r="B238" s="170"/>
      <c r="C238" s="253"/>
    </row>
    <row r="239" spans="1:3" ht="15.75" customHeight="1" x14ac:dyDescent="0.25">
      <c r="A239" s="5"/>
      <c r="B239" s="170"/>
      <c r="C239" s="253"/>
    </row>
    <row r="240" spans="1:3" ht="15.75" customHeight="1" x14ac:dyDescent="0.25">
      <c r="A240" s="5"/>
      <c r="B240" s="170"/>
      <c r="C240" s="253"/>
    </row>
    <row r="241" spans="1:3" ht="15.75" customHeight="1" x14ac:dyDescent="0.25">
      <c r="A241" s="5"/>
      <c r="B241" s="170"/>
      <c r="C241" s="253"/>
    </row>
    <row r="242" spans="1:3" ht="15.75" customHeight="1" x14ac:dyDescent="0.25">
      <c r="A242" s="5"/>
      <c r="B242" s="170"/>
      <c r="C242" s="253"/>
    </row>
    <row r="243" spans="1:3" ht="15.75" customHeight="1" x14ac:dyDescent="0.25">
      <c r="A243" s="5"/>
      <c r="B243" s="170"/>
      <c r="C243" s="253"/>
    </row>
    <row r="244" spans="1:3" ht="15.75" customHeight="1" x14ac:dyDescent="0.25">
      <c r="A244" s="5"/>
      <c r="B244" s="170"/>
      <c r="C244" s="253"/>
    </row>
    <row r="245" spans="1:3" ht="15.75" customHeight="1" x14ac:dyDescent="0.25">
      <c r="A245" s="5"/>
      <c r="B245" s="170"/>
      <c r="C245" s="253"/>
    </row>
    <row r="246" spans="1:3" ht="15.75" customHeight="1" x14ac:dyDescent="0.25">
      <c r="A246" s="5"/>
      <c r="B246" s="170"/>
      <c r="C246" s="253"/>
    </row>
    <row r="247" spans="1:3" ht="15.75" customHeight="1" x14ac:dyDescent="0.25">
      <c r="A247" s="5"/>
      <c r="B247" s="170"/>
      <c r="C247" s="253"/>
    </row>
    <row r="248" spans="1:3" ht="15.75" customHeight="1" x14ac:dyDescent="0.25">
      <c r="A248" s="5"/>
      <c r="B248" s="170"/>
      <c r="C248" s="253"/>
    </row>
    <row r="249" spans="1:3" ht="15.75" customHeight="1" x14ac:dyDescent="0.25">
      <c r="A249" s="5"/>
      <c r="B249" s="170"/>
      <c r="C249" s="253"/>
    </row>
    <row r="250" spans="1:3" ht="15.75" customHeight="1" x14ac:dyDescent="0.25">
      <c r="A250" s="5"/>
      <c r="B250" s="170"/>
      <c r="C250" s="253"/>
    </row>
    <row r="251" spans="1:3" ht="15.75" customHeight="1" x14ac:dyDescent="0.25">
      <c r="A251" s="5"/>
      <c r="B251" s="170"/>
      <c r="C251" s="253"/>
    </row>
    <row r="252" spans="1:3" ht="15.75" customHeight="1" x14ac:dyDescent="0.25">
      <c r="A252" s="5"/>
      <c r="B252" s="170"/>
      <c r="C252" s="253"/>
    </row>
    <row r="253" spans="1:3" ht="15.75" customHeight="1" x14ac:dyDescent="0.25">
      <c r="A253" s="5"/>
      <c r="B253" s="170"/>
      <c r="C253" s="253"/>
    </row>
    <row r="254" spans="1:3" ht="15.75" customHeight="1" x14ac:dyDescent="0.25">
      <c r="A254" s="5"/>
      <c r="B254" s="170"/>
      <c r="C254" s="253"/>
    </row>
    <row r="255" spans="1:3" ht="15.75" customHeight="1" x14ac:dyDescent="0.25">
      <c r="A255" s="5"/>
      <c r="B255" s="170"/>
      <c r="C255" s="253"/>
    </row>
    <row r="256" spans="1:3" ht="15.75" customHeight="1" x14ac:dyDescent="0.25">
      <c r="A256" s="5"/>
      <c r="B256" s="170"/>
      <c r="C256" s="253"/>
    </row>
    <row r="257" spans="1:3" ht="15.75" customHeight="1" x14ac:dyDescent="0.25">
      <c r="A257" s="5"/>
      <c r="B257" s="170"/>
      <c r="C257" s="253"/>
    </row>
    <row r="258" spans="1:3" ht="15.75" customHeight="1" x14ac:dyDescent="0.25">
      <c r="A258" s="5"/>
      <c r="B258" s="170"/>
      <c r="C258" s="253"/>
    </row>
    <row r="259" spans="1:3" ht="15.75" customHeight="1" x14ac:dyDescent="0.25">
      <c r="A259" s="5"/>
      <c r="B259" s="170"/>
      <c r="C259" s="253"/>
    </row>
    <row r="260" spans="1:3" ht="15.75" customHeight="1" x14ac:dyDescent="0.25">
      <c r="A260" s="5"/>
      <c r="B260" s="170"/>
      <c r="C260" s="253"/>
    </row>
    <row r="261" spans="1:3" ht="15.75" customHeight="1" x14ac:dyDescent="0.25">
      <c r="A261" s="5"/>
      <c r="B261" s="170"/>
      <c r="C261" s="253"/>
    </row>
    <row r="262" spans="1:3" ht="15.75" customHeight="1" x14ac:dyDescent="0.25">
      <c r="A262" s="5"/>
      <c r="B262" s="170"/>
      <c r="C262" s="253"/>
    </row>
    <row r="263" spans="1:3" ht="15.75" customHeight="1" x14ac:dyDescent="0.25">
      <c r="A263" s="5"/>
      <c r="B263" s="170"/>
      <c r="C263" s="253"/>
    </row>
    <row r="264" spans="1:3" ht="15.75" customHeight="1" x14ac:dyDescent="0.25">
      <c r="A264" s="5"/>
      <c r="B264" s="170"/>
      <c r="C264" s="253"/>
    </row>
    <row r="265" spans="1:3" ht="15.75" customHeight="1" x14ac:dyDescent="0.25">
      <c r="A265" s="5"/>
      <c r="B265" s="170"/>
      <c r="C265" s="253"/>
    </row>
    <row r="266" spans="1:3" ht="15.75" customHeight="1" x14ac:dyDescent="0.25">
      <c r="A266" s="5"/>
      <c r="B266" s="170"/>
      <c r="C266" s="253"/>
    </row>
    <row r="267" spans="1:3" ht="15.75" customHeight="1" x14ac:dyDescent="0.25">
      <c r="A267" s="5"/>
      <c r="B267" s="170"/>
      <c r="C267" s="253"/>
    </row>
    <row r="268" spans="1:3" ht="15.75" customHeight="1" x14ac:dyDescent="0.25">
      <c r="A268" s="5"/>
      <c r="B268" s="170"/>
      <c r="C268" s="253"/>
    </row>
    <row r="269" spans="1:3" ht="15.75" customHeight="1" x14ac:dyDescent="0.25">
      <c r="A269" s="5"/>
      <c r="B269" s="170"/>
      <c r="C269" s="253"/>
    </row>
    <row r="270" spans="1:3" ht="15.75" customHeight="1" x14ac:dyDescent="0.25">
      <c r="A270" s="5"/>
      <c r="B270" s="170"/>
      <c r="C270" s="253"/>
    </row>
    <row r="271" spans="1:3" ht="15.75" customHeight="1" x14ac:dyDescent="0.25">
      <c r="A271" s="5"/>
      <c r="B271" s="170"/>
      <c r="C271" s="253"/>
    </row>
    <row r="272" spans="1:3" ht="15.75" customHeight="1" x14ac:dyDescent="0.25">
      <c r="A272" s="5"/>
      <c r="B272" s="170"/>
      <c r="C272" s="253"/>
    </row>
    <row r="273" spans="1:3" ht="15.75" customHeight="1" x14ac:dyDescent="0.25">
      <c r="A273" s="5"/>
      <c r="B273" s="170"/>
      <c r="C273" s="253"/>
    </row>
    <row r="274" spans="1:3" ht="15.75" customHeight="1" x14ac:dyDescent="0.25">
      <c r="A274" s="5"/>
      <c r="B274" s="170"/>
      <c r="C274" s="253"/>
    </row>
    <row r="275" spans="1:3" ht="15.75" customHeight="1" x14ac:dyDescent="0.25">
      <c r="A275" s="5"/>
      <c r="B275" s="170"/>
      <c r="C275" s="253"/>
    </row>
    <row r="276" spans="1:3" ht="15.75" customHeight="1" x14ac:dyDescent="0.25">
      <c r="A276" s="5"/>
      <c r="B276" s="170"/>
      <c r="C276" s="253"/>
    </row>
    <row r="277" spans="1:3" ht="15.75" customHeight="1" x14ac:dyDescent="0.25">
      <c r="A277" s="5"/>
      <c r="B277" s="170"/>
      <c r="C277" s="253"/>
    </row>
    <row r="278" spans="1:3" ht="15.75" customHeight="1" x14ac:dyDescent="0.25">
      <c r="A278" s="5"/>
      <c r="B278" s="170"/>
      <c r="C278" s="253"/>
    </row>
    <row r="279" spans="1:3" ht="15.75" customHeight="1" x14ac:dyDescent="0.25">
      <c r="A279" s="5"/>
      <c r="B279" s="170"/>
      <c r="C279" s="253"/>
    </row>
    <row r="280" spans="1:3" ht="15.75" customHeight="1" x14ac:dyDescent="0.25">
      <c r="A280" s="5"/>
      <c r="B280" s="170"/>
      <c r="C280" s="253"/>
    </row>
    <row r="281" spans="1:3" ht="15.75" customHeight="1" x14ac:dyDescent="0.25">
      <c r="A281" s="5"/>
      <c r="B281" s="170"/>
      <c r="C281" s="253"/>
    </row>
    <row r="282" spans="1:3" ht="15.75" customHeight="1" x14ac:dyDescent="0.25">
      <c r="A282" s="5"/>
      <c r="B282" s="170"/>
      <c r="C282" s="253"/>
    </row>
    <row r="283" spans="1:3" ht="15.75" customHeight="1" x14ac:dyDescent="0.25">
      <c r="A283" s="5"/>
      <c r="B283" s="170"/>
      <c r="C283" s="253"/>
    </row>
    <row r="284" spans="1:3" ht="15.75" customHeight="1" x14ac:dyDescent="0.25">
      <c r="A284" s="5"/>
      <c r="B284" s="170"/>
      <c r="C284" s="253"/>
    </row>
    <row r="285" spans="1:3" ht="15.75" customHeight="1" x14ac:dyDescent="0.25">
      <c r="A285" s="5"/>
      <c r="B285" s="170"/>
      <c r="C285" s="253"/>
    </row>
    <row r="286" spans="1:3" ht="15.75" customHeight="1" x14ac:dyDescent="0.25">
      <c r="A286" s="5"/>
      <c r="B286" s="170"/>
      <c r="C286" s="253"/>
    </row>
    <row r="287" spans="1:3" ht="15.75" customHeight="1" x14ac:dyDescent="0.25">
      <c r="A287" s="5"/>
      <c r="B287" s="170"/>
      <c r="C287" s="253"/>
    </row>
    <row r="288" spans="1:3" ht="15.75" customHeight="1" x14ac:dyDescent="0.25">
      <c r="A288" s="5"/>
      <c r="B288" s="170"/>
      <c r="C288" s="253"/>
    </row>
    <row r="289" spans="1:3" ht="15.75" customHeight="1" x14ac:dyDescent="0.25">
      <c r="A289" s="5"/>
      <c r="B289" s="170"/>
      <c r="C289" s="253"/>
    </row>
    <row r="290" spans="1:3" ht="15.75" customHeight="1" x14ac:dyDescent="0.25">
      <c r="A290" s="5"/>
      <c r="B290" s="170"/>
      <c r="C290" s="253"/>
    </row>
    <row r="291" spans="1:3" ht="15.75" customHeight="1" x14ac:dyDescent="0.25">
      <c r="A291" s="5"/>
      <c r="B291" s="170"/>
      <c r="C291" s="253"/>
    </row>
    <row r="292" spans="1:3" ht="15.75" customHeight="1" x14ac:dyDescent="0.25">
      <c r="A292" s="5"/>
      <c r="B292" s="170"/>
      <c r="C292" s="253"/>
    </row>
    <row r="293" spans="1:3" ht="15.75" customHeight="1" x14ac:dyDescent="0.25">
      <c r="A293" s="5"/>
      <c r="B293" s="170"/>
      <c r="C293" s="253"/>
    </row>
    <row r="294" spans="1:3" ht="15.75" customHeight="1" x14ac:dyDescent="0.25">
      <c r="A294" s="5"/>
      <c r="B294" s="170"/>
      <c r="C294" s="253"/>
    </row>
    <row r="295" spans="1:3" ht="15.75" customHeight="1" x14ac:dyDescent="0.25">
      <c r="A295" s="5"/>
      <c r="B295" s="170"/>
      <c r="C295" s="253"/>
    </row>
    <row r="296" spans="1:3" ht="15.75" customHeight="1" x14ac:dyDescent="0.25">
      <c r="A296" s="5"/>
      <c r="B296" s="170"/>
      <c r="C296" s="253"/>
    </row>
    <row r="297" spans="1:3" ht="15.75" customHeight="1" x14ac:dyDescent="0.25">
      <c r="A297" s="5"/>
      <c r="B297" s="170"/>
      <c r="C297" s="253"/>
    </row>
    <row r="298" spans="1:3" ht="15.75" customHeight="1" x14ac:dyDescent="0.25">
      <c r="A298" s="5"/>
      <c r="B298" s="170"/>
      <c r="C298" s="253"/>
    </row>
    <row r="299" spans="1:3" ht="15.75" customHeight="1" x14ac:dyDescent="0.25">
      <c r="A299" s="5"/>
      <c r="B299" s="170"/>
      <c r="C299" s="253"/>
    </row>
    <row r="300" spans="1:3" ht="15.75" customHeight="1" x14ac:dyDescent="0.25">
      <c r="A300" s="5"/>
      <c r="B300" s="170"/>
      <c r="C300" s="253"/>
    </row>
    <row r="301" spans="1:3" ht="15.75" customHeight="1" x14ac:dyDescent="0.25">
      <c r="A301" s="5"/>
      <c r="B301" s="170"/>
      <c r="C301" s="253"/>
    </row>
    <row r="302" spans="1:3" ht="15.75" customHeight="1" x14ac:dyDescent="0.25">
      <c r="A302" s="5"/>
      <c r="B302" s="170"/>
      <c r="C302" s="253"/>
    </row>
    <row r="303" spans="1:3" ht="15.75" customHeight="1" x14ac:dyDescent="0.25">
      <c r="A303" s="5"/>
      <c r="B303" s="170"/>
      <c r="C303" s="253"/>
    </row>
    <row r="304" spans="1:3" ht="15.75" customHeight="1" x14ac:dyDescent="0.25">
      <c r="A304" s="5"/>
      <c r="B304" s="170"/>
      <c r="C304" s="253"/>
    </row>
    <row r="305" spans="1:3" ht="15.75" customHeight="1" x14ac:dyDescent="0.25">
      <c r="A305" s="5"/>
      <c r="B305" s="170"/>
      <c r="C305" s="253"/>
    </row>
    <row r="306" spans="1:3" ht="15.75" customHeight="1" x14ac:dyDescent="0.25">
      <c r="A306" s="5"/>
      <c r="B306" s="170"/>
      <c r="C306" s="253"/>
    </row>
    <row r="307" spans="1:3" ht="15.75" customHeight="1" x14ac:dyDescent="0.25">
      <c r="A307" s="5"/>
      <c r="B307" s="170"/>
      <c r="C307" s="253"/>
    </row>
    <row r="308" spans="1:3" ht="15.75" customHeight="1" x14ac:dyDescent="0.25">
      <c r="A308" s="5"/>
      <c r="B308" s="170"/>
      <c r="C308" s="253"/>
    </row>
    <row r="309" spans="1:3" ht="15.75" customHeight="1" x14ac:dyDescent="0.25">
      <c r="A309" s="5"/>
      <c r="B309" s="170"/>
      <c r="C309" s="253"/>
    </row>
    <row r="310" spans="1:3" ht="15.75" customHeight="1" x14ac:dyDescent="0.25">
      <c r="A310" s="5"/>
      <c r="B310" s="170"/>
      <c r="C310" s="253"/>
    </row>
    <row r="311" spans="1:3" ht="15.75" customHeight="1" x14ac:dyDescent="0.25">
      <c r="A311" s="5"/>
      <c r="B311" s="170"/>
      <c r="C311" s="253"/>
    </row>
    <row r="312" spans="1:3" ht="15.75" customHeight="1" x14ac:dyDescent="0.25">
      <c r="A312" s="5"/>
      <c r="B312" s="170"/>
      <c r="C312" s="253"/>
    </row>
    <row r="313" spans="1:3" ht="15.75" customHeight="1" x14ac:dyDescent="0.25">
      <c r="A313" s="5"/>
      <c r="B313" s="170"/>
      <c r="C313" s="253"/>
    </row>
    <row r="314" spans="1:3" ht="15.75" customHeight="1" x14ac:dyDescent="0.25">
      <c r="A314" s="5"/>
      <c r="B314" s="170"/>
      <c r="C314" s="253"/>
    </row>
    <row r="315" spans="1:3" ht="15.75" customHeight="1" x14ac:dyDescent="0.25">
      <c r="A315" s="5"/>
      <c r="B315" s="170"/>
      <c r="C315" s="253"/>
    </row>
    <row r="316" spans="1:3" ht="15.75" customHeight="1" x14ac:dyDescent="0.25">
      <c r="A316" s="5"/>
      <c r="B316" s="170"/>
      <c r="C316" s="253"/>
    </row>
    <row r="317" spans="1:3" ht="15.75" customHeight="1" x14ac:dyDescent="0.25">
      <c r="A317" s="5"/>
      <c r="B317" s="170"/>
      <c r="C317" s="253"/>
    </row>
    <row r="318" spans="1:3" ht="15.75" customHeight="1" x14ac:dyDescent="0.25">
      <c r="A318" s="5"/>
      <c r="B318" s="170"/>
      <c r="C318" s="253"/>
    </row>
    <row r="319" spans="1:3" ht="15.75" customHeight="1" x14ac:dyDescent="0.25">
      <c r="A319" s="5"/>
      <c r="B319" s="170"/>
      <c r="C319" s="253"/>
    </row>
    <row r="320" spans="1:3" ht="15.75" customHeight="1" x14ac:dyDescent="0.25">
      <c r="A320" s="5"/>
      <c r="B320" s="170"/>
      <c r="C320" s="253"/>
    </row>
    <row r="321" spans="1:3" ht="15.75" customHeight="1" x14ac:dyDescent="0.25">
      <c r="A321" s="5"/>
      <c r="B321" s="170"/>
      <c r="C321" s="253"/>
    </row>
    <row r="322" spans="1:3" ht="15.75" customHeight="1" x14ac:dyDescent="0.25">
      <c r="A322" s="5"/>
      <c r="B322" s="170"/>
      <c r="C322" s="253"/>
    </row>
    <row r="323" spans="1:3" ht="15.75" customHeight="1" x14ac:dyDescent="0.25">
      <c r="A323" s="5"/>
      <c r="B323" s="170"/>
      <c r="C323" s="253"/>
    </row>
    <row r="324" spans="1:3" ht="15.75" customHeight="1" x14ac:dyDescent="0.25">
      <c r="A324" s="5"/>
      <c r="B324" s="170"/>
      <c r="C324" s="253"/>
    </row>
    <row r="325" spans="1:3" ht="15.75" customHeight="1" x14ac:dyDescent="0.25">
      <c r="A325" s="5"/>
      <c r="B325" s="170"/>
      <c r="C325" s="253"/>
    </row>
    <row r="326" spans="1:3" ht="15.75" customHeight="1" x14ac:dyDescent="0.25">
      <c r="A326" s="5"/>
      <c r="B326" s="170"/>
      <c r="C326" s="253"/>
    </row>
    <row r="327" spans="1:3" ht="15.75" customHeight="1" x14ac:dyDescent="0.25">
      <c r="A327" s="5"/>
      <c r="B327" s="170"/>
      <c r="C327" s="253"/>
    </row>
    <row r="328" spans="1:3" ht="15.75" customHeight="1" x14ac:dyDescent="0.25">
      <c r="A328" s="5"/>
      <c r="B328" s="170"/>
      <c r="C328" s="253"/>
    </row>
    <row r="329" spans="1:3" ht="15.75" customHeight="1" x14ac:dyDescent="0.25">
      <c r="A329" s="5"/>
      <c r="B329" s="170"/>
      <c r="C329" s="253"/>
    </row>
    <row r="330" spans="1:3" ht="15.75" customHeight="1" x14ac:dyDescent="0.25">
      <c r="A330" s="5"/>
      <c r="B330" s="170"/>
      <c r="C330" s="253"/>
    </row>
    <row r="331" spans="1:3" ht="15.75" customHeight="1" x14ac:dyDescent="0.25">
      <c r="A331" s="5"/>
      <c r="B331" s="170"/>
      <c r="C331" s="253"/>
    </row>
    <row r="332" spans="1:3" ht="15.75" customHeight="1" x14ac:dyDescent="0.25">
      <c r="A332" s="5"/>
      <c r="B332" s="170"/>
      <c r="C332" s="253"/>
    </row>
    <row r="333" spans="1:3" ht="15.75" customHeight="1" x14ac:dyDescent="0.25">
      <c r="A333" s="5"/>
      <c r="B333" s="170"/>
      <c r="C333" s="253"/>
    </row>
    <row r="334" spans="1:3" ht="15.75" customHeight="1" x14ac:dyDescent="0.25">
      <c r="A334" s="5"/>
      <c r="B334" s="170"/>
      <c r="C334" s="253"/>
    </row>
    <row r="335" spans="1:3" ht="15.75" customHeight="1" x14ac:dyDescent="0.25">
      <c r="A335" s="5"/>
      <c r="B335" s="170"/>
      <c r="C335" s="253"/>
    </row>
    <row r="336" spans="1:3" ht="15.75" customHeight="1" x14ac:dyDescent="0.25">
      <c r="A336" s="5"/>
      <c r="B336" s="170"/>
      <c r="C336" s="253"/>
    </row>
    <row r="337" spans="1:3" ht="15.75" customHeight="1" x14ac:dyDescent="0.25">
      <c r="A337" s="5"/>
      <c r="B337" s="170"/>
      <c r="C337" s="253"/>
    </row>
    <row r="338" spans="1:3" ht="15.75" customHeight="1" x14ac:dyDescent="0.25">
      <c r="A338" s="5"/>
      <c r="B338" s="170"/>
      <c r="C338" s="253"/>
    </row>
    <row r="339" spans="1:3" ht="15.75" customHeight="1" x14ac:dyDescent="0.25">
      <c r="A339" s="5"/>
      <c r="B339" s="170"/>
      <c r="C339" s="253"/>
    </row>
    <row r="340" spans="1:3" ht="15.75" customHeight="1" x14ac:dyDescent="0.25">
      <c r="A340" s="5"/>
      <c r="B340" s="170"/>
      <c r="C340" s="253"/>
    </row>
    <row r="341" spans="1:3" ht="15.75" customHeight="1" x14ac:dyDescent="0.25">
      <c r="A341" s="5"/>
      <c r="B341" s="170"/>
      <c r="C341" s="253"/>
    </row>
    <row r="342" spans="1:3" ht="15.75" customHeight="1" x14ac:dyDescent="0.25">
      <c r="A342" s="5"/>
      <c r="B342" s="170"/>
      <c r="C342" s="253"/>
    </row>
    <row r="343" spans="1:3" ht="15.75" customHeight="1" x14ac:dyDescent="0.25">
      <c r="A343" s="5"/>
      <c r="B343" s="170"/>
      <c r="C343" s="253"/>
    </row>
    <row r="344" spans="1:3" ht="15.75" customHeight="1" x14ac:dyDescent="0.25">
      <c r="A344" s="5"/>
      <c r="B344" s="170"/>
      <c r="C344" s="253"/>
    </row>
    <row r="345" spans="1:3" ht="15.75" customHeight="1" x14ac:dyDescent="0.25">
      <c r="A345" s="5"/>
      <c r="B345" s="170"/>
      <c r="C345" s="253"/>
    </row>
    <row r="346" spans="1:3" ht="15.75" customHeight="1" x14ac:dyDescent="0.25">
      <c r="A346" s="5"/>
      <c r="B346" s="170"/>
      <c r="C346" s="253"/>
    </row>
    <row r="347" spans="1:3" ht="15.75" customHeight="1" x14ac:dyDescent="0.25">
      <c r="A347" s="5"/>
      <c r="B347" s="170"/>
      <c r="C347" s="253"/>
    </row>
    <row r="348" spans="1:3" ht="15.75" customHeight="1" x14ac:dyDescent="0.25">
      <c r="A348" s="5"/>
      <c r="B348" s="170"/>
      <c r="C348" s="253"/>
    </row>
    <row r="349" spans="1:3" ht="15.75" customHeight="1" x14ac:dyDescent="0.25">
      <c r="A349" s="5"/>
      <c r="B349" s="170"/>
      <c r="C349" s="253"/>
    </row>
    <row r="350" spans="1:3" ht="15.75" customHeight="1" x14ac:dyDescent="0.25">
      <c r="A350" s="5"/>
      <c r="B350" s="170"/>
      <c r="C350" s="253"/>
    </row>
    <row r="351" spans="1:3" ht="15.75" customHeight="1" x14ac:dyDescent="0.25">
      <c r="A351" s="5"/>
      <c r="B351" s="170"/>
      <c r="C351" s="253"/>
    </row>
    <row r="352" spans="1:3" ht="15.75" customHeight="1" x14ac:dyDescent="0.25">
      <c r="A352" s="5"/>
      <c r="B352" s="170"/>
      <c r="C352" s="253"/>
    </row>
    <row r="353" spans="1:3" ht="15.75" customHeight="1" x14ac:dyDescent="0.25">
      <c r="A353" s="5"/>
      <c r="B353" s="170"/>
      <c r="C353" s="253"/>
    </row>
    <row r="354" spans="1:3" ht="15.75" customHeight="1" x14ac:dyDescent="0.25">
      <c r="A354" s="5"/>
      <c r="B354" s="170"/>
      <c r="C354" s="253"/>
    </row>
    <row r="355" spans="1:3" ht="15.75" customHeight="1" x14ac:dyDescent="0.25">
      <c r="A355" s="5"/>
      <c r="B355" s="170"/>
      <c r="C355" s="253"/>
    </row>
    <row r="356" spans="1:3" ht="15.75" customHeight="1" x14ac:dyDescent="0.25">
      <c r="A356" s="5"/>
      <c r="B356" s="170"/>
      <c r="C356" s="253"/>
    </row>
    <row r="357" spans="1:3" ht="15.75" customHeight="1" x14ac:dyDescent="0.25">
      <c r="A357" s="5"/>
      <c r="B357" s="170"/>
      <c r="C357" s="253"/>
    </row>
    <row r="358" spans="1:3" ht="15.75" customHeight="1" x14ac:dyDescent="0.25">
      <c r="A358" s="5"/>
      <c r="B358" s="170"/>
      <c r="C358" s="253"/>
    </row>
    <row r="359" spans="1:3" ht="15.75" customHeight="1" x14ac:dyDescent="0.25">
      <c r="A359" s="5"/>
      <c r="B359" s="170"/>
      <c r="C359" s="253"/>
    </row>
    <row r="360" spans="1:3" ht="15.75" customHeight="1" x14ac:dyDescent="0.25">
      <c r="A360" s="5"/>
      <c r="B360" s="170"/>
      <c r="C360" s="253"/>
    </row>
    <row r="361" spans="1:3" ht="15.75" customHeight="1" x14ac:dyDescent="0.25">
      <c r="A361" s="5"/>
      <c r="B361" s="170"/>
      <c r="C361" s="253"/>
    </row>
    <row r="362" spans="1:3" ht="15.75" customHeight="1" x14ac:dyDescent="0.25">
      <c r="A362" s="5"/>
      <c r="B362" s="170"/>
      <c r="C362" s="253"/>
    </row>
    <row r="363" spans="1:3" ht="15.75" customHeight="1" x14ac:dyDescent="0.25">
      <c r="A363" s="5"/>
      <c r="B363" s="170"/>
      <c r="C363" s="253"/>
    </row>
    <row r="364" spans="1:3" ht="15.75" customHeight="1" x14ac:dyDescent="0.25">
      <c r="A364" s="5"/>
      <c r="B364" s="170"/>
      <c r="C364" s="253"/>
    </row>
    <row r="365" spans="1:3" ht="15.75" customHeight="1" x14ac:dyDescent="0.25">
      <c r="A365" s="5"/>
      <c r="B365" s="170"/>
      <c r="C365" s="253"/>
    </row>
    <row r="366" spans="1:3" ht="15.75" customHeight="1" x14ac:dyDescent="0.25">
      <c r="A366" s="5"/>
      <c r="B366" s="170"/>
      <c r="C366" s="253"/>
    </row>
    <row r="367" spans="1:3" ht="15.75" customHeight="1" x14ac:dyDescent="0.25">
      <c r="A367" s="5"/>
      <c r="B367" s="170"/>
      <c r="C367" s="253"/>
    </row>
    <row r="368" spans="1:3" ht="15.75" customHeight="1" x14ac:dyDescent="0.25">
      <c r="A368" s="5"/>
      <c r="B368" s="170"/>
      <c r="C368" s="253"/>
    </row>
    <row r="369" spans="1:3" ht="15.75" customHeight="1" x14ac:dyDescent="0.25">
      <c r="A369" s="5"/>
      <c r="B369" s="170"/>
      <c r="C369" s="253"/>
    </row>
    <row r="370" spans="1:3" ht="15.75" customHeight="1" x14ac:dyDescent="0.25">
      <c r="A370" s="5"/>
      <c r="B370" s="170"/>
      <c r="C370" s="253"/>
    </row>
    <row r="371" spans="1:3" ht="15.75" customHeight="1" x14ac:dyDescent="0.25">
      <c r="A371" s="5"/>
      <c r="B371" s="170"/>
      <c r="C371" s="253"/>
    </row>
    <row r="372" spans="1:3" ht="15.75" customHeight="1" x14ac:dyDescent="0.25">
      <c r="A372" s="5"/>
      <c r="B372" s="170"/>
      <c r="C372" s="253"/>
    </row>
    <row r="373" spans="1:3" ht="15.75" customHeight="1" x14ac:dyDescent="0.25">
      <c r="A373" s="5"/>
      <c r="B373" s="170"/>
      <c r="C373" s="253"/>
    </row>
    <row r="374" spans="1:3" ht="15.75" customHeight="1" x14ac:dyDescent="0.25">
      <c r="A374" s="5"/>
      <c r="B374" s="170"/>
      <c r="C374" s="253"/>
    </row>
    <row r="375" spans="1:3" ht="15.75" customHeight="1" x14ac:dyDescent="0.25">
      <c r="A375" s="5"/>
      <c r="B375" s="170"/>
      <c r="C375" s="253"/>
    </row>
    <row r="376" spans="1:3" ht="15.75" customHeight="1" x14ac:dyDescent="0.25">
      <c r="A376" s="5"/>
      <c r="B376" s="170"/>
      <c r="C376" s="253"/>
    </row>
    <row r="377" spans="1:3" ht="15.75" customHeight="1" x14ac:dyDescent="0.25">
      <c r="A377" s="5"/>
      <c r="B377" s="170"/>
      <c r="C377" s="253"/>
    </row>
    <row r="378" spans="1:3" ht="15.75" customHeight="1" x14ac:dyDescent="0.25">
      <c r="A378" s="5"/>
      <c r="B378" s="170"/>
      <c r="C378" s="253"/>
    </row>
    <row r="379" spans="1:3" ht="15.75" customHeight="1" x14ac:dyDescent="0.25">
      <c r="A379" s="5"/>
      <c r="B379" s="170"/>
      <c r="C379" s="253"/>
    </row>
    <row r="380" spans="1:3" ht="15.75" customHeight="1" x14ac:dyDescent="0.25">
      <c r="A380" s="5"/>
      <c r="B380" s="170"/>
      <c r="C380" s="253"/>
    </row>
    <row r="381" spans="1:3" ht="15.75" customHeight="1" x14ac:dyDescent="0.25">
      <c r="A381" s="5"/>
      <c r="B381" s="170"/>
      <c r="C381" s="253"/>
    </row>
    <row r="382" spans="1:3" ht="15.75" customHeight="1" x14ac:dyDescent="0.25">
      <c r="A382" s="5"/>
      <c r="B382" s="170"/>
      <c r="C382" s="253"/>
    </row>
    <row r="383" spans="1:3" ht="15.75" customHeight="1" x14ac:dyDescent="0.25">
      <c r="A383" s="5"/>
      <c r="B383" s="170"/>
      <c r="C383" s="253"/>
    </row>
    <row r="384" spans="1:3" ht="15.75" customHeight="1" x14ac:dyDescent="0.25">
      <c r="A384" s="5"/>
      <c r="B384" s="170"/>
      <c r="C384" s="253"/>
    </row>
    <row r="385" spans="1:3" ht="15.75" customHeight="1" x14ac:dyDescent="0.25">
      <c r="A385" s="5"/>
      <c r="B385" s="170"/>
      <c r="C385" s="253"/>
    </row>
    <row r="386" spans="1:3" ht="15.75" customHeight="1" x14ac:dyDescent="0.25">
      <c r="A386" s="5"/>
      <c r="B386" s="170"/>
      <c r="C386" s="253"/>
    </row>
    <row r="387" spans="1:3" ht="15.75" customHeight="1" x14ac:dyDescent="0.25">
      <c r="A387" s="5"/>
      <c r="B387" s="170"/>
      <c r="C387" s="253"/>
    </row>
    <row r="388" spans="1:3" ht="15.75" customHeight="1" x14ac:dyDescent="0.25">
      <c r="A388" s="5"/>
      <c r="B388" s="170"/>
      <c r="C388" s="253"/>
    </row>
    <row r="389" spans="1:3" ht="15.75" customHeight="1" x14ac:dyDescent="0.25">
      <c r="A389" s="5"/>
      <c r="B389" s="170"/>
      <c r="C389" s="253"/>
    </row>
    <row r="390" spans="1:3" ht="15.75" customHeight="1" x14ac:dyDescent="0.25">
      <c r="A390" s="5"/>
      <c r="B390" s="170"/>
      <c r="C390" s="253"/>
    </row>
    <row r="391" spans="1:3" ht="15.75" customHeight="1" x14ac:dyDescent="0.25">
      <c r="A391" s="5"/>
      <c r="B391" s="170"/>
      <c r="C391" s="253"/>
    </row>
    <row r="392" spans="1:3" ht="15.75" customHeight="1" x14ac:dyDescent="0.25">
      <c r="A392" s="5"/>
      <c r="B392" s="170"/>
      <c r="C392" s="253"/>
    </row>
    <row r="393" spans="1:3" ht="15.75" customHeight="1" x14ac:dyDescent="0.25">
      <c r="A393" s="5"/>
      <c r="B393" s="170"/>
      <c r="C393" s="253"/>
    </row>
    <row r="394" spans="1:3" ht="15.75" customHeight="1" x14ac:dyDescent="0.25">
      <c r="A394" s="5"/>
      <c r="B394" s="170"/>
      <c r="C394" s="253"/>
    </row>
    <row r="395" spans="1:3" ht="15.75" customHeight="1" x14ac:dyDescent="0.25">
      <c r="A395" s="5"/>
      <c r="B395" s="170"/>
      <c r="C395" s="253"/>
    </row>
    <row r="396" spans="1:3" ht="15.75" customHeight="1" x14ac:dyDescent="0.25">
      <c r="A396" s="5"/>
      <c r="B396" s="170"/>
      <c r="C396" s="253"/>
    </row>
    <row r="397" spans="1:3" ht="15.75" customHeight="1" x14ac:dyDescent="0.25">
      <c r="A397" s="5"/>
      <c r="B397" s="170"/>
      <c r="C397" s="253"/>
    </row>
    <row r="398" spans="1:3" ht="15.75" customHeight="1" x14ac:dyDescent="0.25">
      <c r="A398" s="5"/>
      <c r="B398" s="170"/>
      <c r="C398" s="253"/>
    </row>
    <row r="399" spans="1:3" ht="15.75" customHeight="1" x14ac:dyDescent="0.25">
      <c r="A399" s="5"/>
      <c r="B399" s="170"/>
      <c r="C399" s="253"/>
    </row>
    <row r="400" spans="1:3" ht="15.75" customHeight="1" x14ac:dyDescent="0.25">
      <c r="A400" s="5"/>
      <c r="B400" s="170"/>
      <c r="C400" s="253"/>
    </row>
    <row r="401" spans="1:3" ht="15.75" customHeight="1" x14ac:dyDescent="0.25">
      <c r="A401" s="5"/>
      <c r="B401" s="170"/>
      <c r="C401" s="253"/>
    </row>
    <row r="402" spans="1:3" ht="15.75" customHeight="1" x14ac:dyDescent="0.25">
      <c r="A402" s="5"/>
      <c r="B402" s="170"/>
      <c r="C402" s="253"/>
    </row>
    <row r="403" spans="1:3" ht="15.75" customHeight="1" x14ac:dyDescent="0.25">
      <c r="A403" s="5"/>
      <c r="B403" s="170"/>
      <c r="C403" s="253"/>
    </row>
    <row r="404" spans="1:3" ht="15.75" customHeight="1" x14ac:dyDescent="0.25">
      <c r="A404" s="5"/>
      <c r="B404" s="170"/>
      <c r="C404" s="253"/>
    </row>
    <row r="405" spans="1:3" ht="15.75" customHeight="1" x14ac:dyDescent="0.25">
      <c r="A405" s="5"/>
      <c r="B405" s="170"/>
      <c r="C405" s="253"/>
    </row>
    <row r="406" spans="1:3" ht="15.75" customHeight="1" x14ac:dyDescent="0.25">
      <c r="A406" s="5"/>
      <c r="B406" s="170"/>
      <c r="C406" s="253"/>
    </row>
    <row r="407" spans="1:3" ht="15.75" customHeight="1" x14ac:dyDescent="0.25">
      <c r="A407" s="5"/>
      <c r="B407" s="170"/>
      <c r="C407" s="253"/>
    </row>
    <row r="408" spans="1:3" ht="15.75" customHeight="1" x14ac:dyDescent="0.25">
      <c r="A408" s="5"/>
      <c r="B408" s="170"/>
      <c r="C408" s="253"/>
    </row>
    <row r="409" spans="1:3" ht="15.75" customHeight="1" x14ac:dyDescent="0.25">
      <c r="A409" s="5"/>
      <c r="B409" s="170"/>
      <c r="C409" s="253"/>
    </row>
    <row r="410" spans="1:3" ht="15.75" customHeight="1" x14ac:dyDescent="0.25">
      <c r="A410" s="5"/>
      <c r="B410" s="170"/>
      <c r="C410" s="253"/>
    </row>
    <row r="411" spans="1:3" ht="15.75" customHeight="1" x14ac:dyDescent="0.25">
      <c r="A411" s="5"/>
      <c r="B411" s="170"/>
      <c r="C411" s="253"/>
    </row>
    <row r="412" spans="1:3" ht="15.75" customHeight="1" x14ac:dyDescent="0.25">
      <c r="A412" s="5"/>
      <c r="B412" s="170"/>
      <c r="C412" s="253"/>
    </row>
    <row r="413" spans="1:3" ht="15.75" customHeight="1" x14ac:dyDescent="0.25">
      <c r="A413" s="5"/>
      <c r="B413" s="170"/>
      <c r="C413" s="253"/>
    </row>
    <row r="414" spans="1:3" ht="15.75" customHeight="1" x14ac:dyDescent="0.25">
      <c r="A414" s="5"/>
      <c r="B414" s="170"/>
      <c r="C414" s="253"/>
    </row>
    <row r="415" spans="1:3" ht="15.75" customHeight="1" x14ac:dyDescent="0.25">
      <c r="A415" s="5"/>
      <c r="B415" s="170"/>
      <c r="C415" s="253"/>
    </row>
    <row r="416" spans="1:3" ht="15.75" customHeight="1" x14ac:dyDescent="0.25">
      <c r="A416" s="5"/>
      <c r="B416" s="170"/>
      <c r="C416" s="253"/>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sheetData>
  <autoFilter ref="A8:S8"/>
  <mergeCells count="44">
    <mergeCell ref="A190:C190"/>
    <mergeCell ref="A216:C216"/>
    <mergeCell ref="A215:C215"/>
    <mergeCell ref="A213:C213"/>
    <mergeCell ref="S162:S170"/>
    <mergeCell ref="S175:S178"/>
    <mergeCell ref="S171:S174"/>
    <mergeCell ref="A184:C184"/>
    <mergeCell ref="S179:S184"/>
    <mergeCell ref="S185:S190"/>
    <mergeCell ref="A178:C178"/>
    <mergeCell ref="S192:S195"/>
    <mergeCell ref="S206:S212"/>
    <mergeCell ref="S196:S199"/>
    <mergeCell ref="S200:S205"/>
    <mergeCell ref="S101:S104"/>
    <mergeCell ref="S95:S98"/>
    <mergeCell ref="S87:S90"/>
    <mergeCell ref="S91:S94"/>
    <mergeCell ref="S134:S157"/>
    <mergeCell ref="S106:S132"/>
    <mergeCell ref="S59:S86"/>
    <mergeCell ref="S10:S23"/>
    <mergeCell ref="S24:S29"/>
    <mergeCell ref="Q5:Q7"/>
    <mergeCell ref="S31:S34"/>
    <mergeCell ref="S39:S42"/>
    <mergeCell ref="S35:S38"/>
    <mergeCell ref="S45:S48"/>
    <mergeCell ref="S49:S52"/>
    <mergeCell ref="A5:A7"/>
    <mergeCell ref="B5:B7"/>
    <mergeCell ref="A1:E1"/>
    <mergeCell ref="D5:D7"/>
    <mergeCell ref="S55:S58"/>
    <mergeCell ref="N5:P5"/>
    <mergeCell ref="N6:P6"/>
    <mergeCell ref="K5:M5"/>
    <mergeCell ref="C5:C7"/>
    <mergeCell ref="E5:G5"/>
    <mergeCell ref="H5:J5"/>
    <mergeCell ref="K6:M6"/>
    <mergeCell ref="E6:G6"/>
    <mergeCell ref="H6:J6"/>
  </mergeCells>
  <hyperlinks>
    <hyperlink ref="C118" r:id="rId1" display="https://zhitomirskaya-obl.prom.ua/p545304126-klej-universalnyj-drakon;all.html"/>
  </hyperlinks>
  <pageMargins left="0" right="0" top="0.35433070866141736" bottom="0.35433070866141736"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Кошторис  витрат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dc:creator>
  <cp:lastModifiedBy>Angelika</cp:lastModifiedBy>
  <dcterms:created xsi:type="dcterms:W3CDTF">2020-01-09T13:52:14Z</dcterms:created>
  <dcterms:modified xsi:type="dcterms:W3CDTF">2020-02-18T14:41:56Z</dcterms:modified>
</cp:coreProperties>
</file>