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0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F15" i="1" l="1"/>
  <c r="F14" i="1"/>
  <c r="F13" i="1"/>
  <c r="F12" i="1"/>
  <c r="F11" i="1"/>
  <c r="F10" i="1"/>
  <c r="C9" i="1"/>
  <c r="F9" i="1" s="1"/>
  <c r="C8" i="1"/>
  <c r="F8" i="1" s="1"/>
  <c r="F7" i="1"/>
  <c r="F6" i="1"/>
  <c r="C5" i="1"/>
  <c r="F5" i="1" s="1"/>
  <c r="F4" i="1"/>
  <c r="C3" i="1"/>
  <c r="F3" i="1" s="1"/>
  <c r="C2" i="1"/>
  <c r="F2" i="1" s="1"/>
  <c r="F20" i="1" l="1"/>
</calcChain>
</file>

<file path=xl/sharedStrings.xml><?xml version="1.0" encoding="utf-8"?>
<sst xmlns="http://schemas.openxmlformats.org/spreadsheetml/2006/main" count="44" uniqueCount="34">
  <si>
    <t>№</t>
  </si>
  <si>
    <t>Товари (роботи, услуги)</t>
  </si>
  <si>
    <t>Кількість</t>
  </si>
  <si>
    <t>Одиниці виміру</t>
  </si>
  <si>
    <t>Ціна  з ПДВ</t>
  </si>
  <si>
    <t>Разом з ПДВ</t>
  </si>
  <si>
    <t>Демонтаж старого бортового каменю по периметру</t>
  </si>
  <si>
    <t>м.п.</t>
  </si>
  <si>
    <t>Улаштування вирівнювального шару з відсіву фр. 0-5 мм, товщина шару 50мм</t>
  </si>
  <si>
    <t>м.кв</t>
  </si>
  <si>
    <t>Гранотсів фр. 0-5мм.</t>
  </si>
  <si>
    <t>т.</t>
  </si>
  <si>
    <t>Монтаж бортового каменю по периметру</t>
  </si>
  <si>
    <t>Бортовий камень</t>
  </si>
  <si>
    <t>Бетон для монтажу БР (з доставкою)</t>
  </si>
  <si>
    <t>м.куб</t>
  </si>
  <si>
    <t>Улаштування штучного пориття</t>
  </si>
  <si>
    <t>MSC Sportgrass 20 мм (multisport)</t>
  </si>
  <si>
    <t>Клей поліуретановий</t>
  </si>
  <si>
    <t>кг</t>
  </si>
  <si>
    <t>З´єднувальна стрічка</t>
  </si>
  <si>
    <t>м.пог</t>
  </si>
  <si>
    <t>Пісок кварцевий ( шар 12 мм.)</t>
  </si>
  <si>
    <t>Монтаж комплект волейбол</t>
  </si>
  <si>
    <t>послуга</t>
  </si>
  <si>
    <t>Комплект волейбол</t>
  </si>
  <si>
    <t>компл.</t>
  </si>
  <si>
    <t xml:space="preserve">Транспортні витрати </t>
  </si>
  <si>
    <t>РАЗОМЗА КОШТОРИСОМ:</t>
  </si>
  <si>
    <t>Всього з урахуванням коштів на покриття додаткових витрат пов`язаних з інфляційними процесами (20%)</t>
  </si>
  <si>
    <t xml:space="preserve">Гімнастичний комплекс </t>
  </si>
  <si>
    <t xml:space="preserve">Спортивний комплекс </t>
  </si>
  <si>
    <t>Ігровий комплекс</t>
  </si>
  <si>
    <t>Лабіринт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</si>
</sst>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NumberFormat="1" applyBorder="1" applyAlignment="1">
      <alignment horizontal="left" vertical="center"/>
    </xf>
    <xf numFmtId="1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/>
    <xf numFmtId="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4" fontId="0" fillId="0" borderId="4" xfId="0" applyNumberFormat="1" applyBorder="1"/>
    <xf numFmtId="4" fontId="0" fillId="0" borderId="0" xfId="0" applyNumberFormat="1" applyAlignment="1">
      <alignment horizontal="right"/>
    </xf>
    <xf numFmtId="4" fontId="0" fillId="0" borderId="5" xfId="0" applyNumberFormat="1" applyBorder="1"/>
    <xf numFmtId="0" fontId="0" fillId="0" borderId="3" xfId="0" applyBorder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>
      <alignment horizontal="left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</cellXfs>
  <cellStyles count="1">
    <cellStyle name="Обычный" xfId="0" builtinId="0"/>
  </cellStyles>
  <dxfs count="15"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59" displayName="Таблица59" ref="A1:F21" headerRowDxfId="14" headerRowBorderDxfId="13" tableBorderDxfId="12">
  <autoFilter ref="A1:F21"/>
  <sortState ref="A8:F31">
    <sortCondition ref="A12"/>
  </sortState>
  <tableColumns count="6">
    <tableColumn id="1" name="№" totalsRowLabel="Итог" dataDxfId="11" totalsRowDxfId="10"/>
    <tableColumn id="2" name="Товари (роботи, услуги)" dataDxfId="9" totalsRowDxfId="8"/>
    <tableColumn id="3" name="Кількість" dataDxfId="7" totalsRowDxfId="6"/>
    <tableColumn id="4" name="Одиниці виміру" dataDxfId="5" totalsRowDxfId="4"/>
    <tableColumn id="5" name="Ціна  з ПДВ" dataDxfId="3" totalsRowDxfId="2"/>
    <tableColumn id="6" name="Разом з ПДВ" totalsRowFunction="count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11" workbookViewId="0">
      <selection activeCell="H21" sqref="H21"/>
    </sheetView>
  </sheetViews>
  <sheetFormatPr defaultRowHeight="15" x14ac:dyDescent="0.25"/>
  <cols>
    <col min="1" max="1" width="3.42578125" customWidth="1"/>
    <col min="2" max="2" width="35.5703125" customWidth="1"/>
    <col min="3" max="4" width="11" customWidth="1"/>
    <col min="5" max="5" width="12.5703125" customWidth="1"/>
    <col min="6" max="6" width="13.7109375" customWidth="1"/>
    <col min="7" max="7" width="9.140625" customWidth="1"/>
  </cols>
  <sheetData>
    <row r="1" spans="1:6" ht="30" x14ac:dyDescent="0.25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2" t="s">
        <v>5</v>
      </c>
    </row>
    <row r="2" spans="1:6" ht="30" x14ac:dyDescent="0.25">
      <c r="A2" s="7">
        <v>1</v>
      </c>
      <c r="B2" s="8" t="s">
        <v>6</v>
      </c>
      <c r="C2" s="6">
        <f>131.2-32.2</f>
        <v>98.999999999999986</v>
      </c>
      <c r="D2" s="9" t="s">
        <v>7</v>
      </c>
      <c r="E2" s="10">
        <v>50</v>
      </c>
      <c r="F2" s="11">
        <f>SUM(Таблица59[[#This Row],[Кількість]]*Таблица59[[#This Row],[Ціна  з ПДВ]])</f>
        <v>4949.9999999999991</v>
      </c>
    </row>
    <row r="3" spans="1:6" ht="45" x14ac:dyDescent="0.25">
      <c r="A3" s="7">
        <v>2</v>
      </c>
      <c r="B3" s="8" t="s">
        <v>8</v>
      </c>
      <c r="C3" s="12">
        <f>504+24</f>
        <v>528</v>
      </c>
      <c r="D3" s="12" t="s">
        <v>9</v>
      </c>
      <c r="E3" s="13">
        <v>36</v>
      </c>
      <c r="F3" s="11">
        <f>SUM(Таблица59[[#This Row],[Кількість]]*Таблица59[[#This Row],[Ціна  з ПДВ]])</f>
        <v>19008</v>
      </c>
    </row>
    <row r="4" spans="1:6" x14ac:dyDescent="0.25">
      <c r="A4" s="14">
        <v>3</v>
      </c>
      <c r="B4" s="15" t="s">
        <v>10</v>
      </c>
      <c r="C4" s="12">
        <v>20</v>
      </c>
      <c r="D4" s="16" t="s">
        <v>11</v>
      </c>
      <c r="E4" s="17">
        <v>560</v>
      </c>
      <c r="F4" s="11">
        <f>SUM(Таблица59[[#This Row],[Кількість]]*Таблица59[[#This Row],[Ціна  з ПДВ]])</f>
        <v>11200</v>
      </c>
    </row>
    <row r="5" spans="1:6" ht="30" x14ac:dyDescent="0.25">
      <c r="A5" s="7">
        <v>4</v>
      </c>
      <c r="B5" s="8" t="s">
        <v>12</v>
      </c>
      <c r="C5" s="6">
        <f>100+8</f>
        <v>108</v>
      </c>
      <c r="D5" s="9" t="s">
        <v>7</v>
      </c>
      <c r="E5" s="10">
        <v>120</v>
      </c>
      <c r="F5" s="11">
        <f>SUM(Таблица59[[#This Row],[Кількість]]*Таблица59[[#This Row],[Ціна  з ПДВ]])</f>
        <v>12960</v>
      </c>
    </row>
    <row r="6" spans="1:6" x14ac:dyDescent="0.25">
      <c r="A6" s="7">
        <v>5</v>
      </c>
      <c r="B6" s="4" t="s">
        <v>13</v>
      </c>
      <c r="C6" s="6">
        <v>103</v>
      </c>
      <c r="D6" s="9" t="s">
        <v>7</v>
      </c>
      <c r="E6" s="10">
        <v>90</v>
      </c>
      <c r="F6" s="11">
        <f>SUM(Таблица59[[#This Row],[Кількість]]*Таблица59[[#This Row],[Ціна  з ПДВ]])</f>
        <v>9270</v>
      </c>
    </row>
    <row r="7" spans="1:6" x14ac:dyDescent="0.25">
      <c r="A7" s="7">
        <v>6</v>
      </c>
      <c r="B7" s="4" t="s">
        <v>14</v>
      </c>
      <c r="C7" s="6">
        <v>1</v>
      </c>
      <c r="D7" s="9" t="s">
        <v>15</v>
      </c>
      <c r="E7" s="10">
        <v>2250</v>
      </c>
      <c r="F7" s="11">
        <f>SUM(Таблица59[[#This Row],[Кількість]]*Таблица59[[#This Row],[Ціна  з ПДВ]])</f>
        <v>2250</v>
      </c>
    </row>
    <row r="8" spans="1:6" x14ac:dyDescent="0.25">
      <c r="A8" s="7">
        <v>7</v>
      </c>
      <c r="B8" s="4" t="s">
        <v>16</v>
      </c>
      <c r="C8" s="5">
        <f>504+24</f>
        <v>528</v>
      </c>
      <c r="D8" s="9" t="s">
        <v>9</v>
      </c>
      <c r="E8" s="10">
        <v>70</v>
      </c>
      <c r="F8" s="11">
        <f>SUM(Таблица59[[#This Row],[Кількість]]*Таблица59[[#This Row],[Ціна  з ПДВ]])</f>
        <v>36960</v>
      </c>
    </row>
    <row r="9" spans="1:6" x14ac:dyDescent="0.25">
      <c r="A9" s="7">
        <v>8</v>
      </c>
      <c r="B9" s="4" t="s">
        <v>17</v>
      </c>
      <c r="C9" s="5">
        <f>504+24</f>
        <v>528</v>
      </c>
      <c r="D9" s="9" t="s">
        <v>9</v>
      </c>
      <c r="E9" s="10">
        <v>275</v>
      </c>
      <c r="F9" s="11">
        <f>SUM(Таблица59[[#This Row],[Кількість]]*Таблица59[[#This Row],[Ціна  з ПДВ]])</f>
        <v>145200</v>
      </c>
    </row>
    <row r="10" spans="1:6" x14ac:dyDescent="0.25">
      <c r="A10" s="7">
        <v>9</v>
      </c>
      <c r="B10" s="4" t="s">
        <v>18</v>
      </c>
      <c r="C10" s="5">
        <v>145.19999999999999</v>
      </c>
      <c r="D10" s="9" t="s">
        <v>19</v>
      </c>
      <c r="E10" s="10">
        <v>180</v>
      </c>
      <c r="F10" s="11">
        <f>SUM(Таблица59[[#This Row],[Кількість]]*Таблица59[[#This Row],[Ціна  з ПДВ]])</f>
        <v>26135.999999999996</v>
      </c>
    </row>
    <row r="11" spans="1:6" x14ac:dyDescent="0.25">
      <c r="A11" s="7">
        <v>10</v>
      </c>
      <c r="B11" s="4" t="s">
        <v>20</v>
      </c>
      <c r="C11" s="5">
        <v>260</v>
      </c>
      <c r="D11" s="9" t="s">
        <v>21</v>
      </c>
      <c r="E11" s="10">
        <v>27</v>
      </c>
      <c r="F11" s="11">
        <f>SUM(Таблица59[[#This Row],[Кількість]]*Таблица59[[#This Row],[Ціна  з ПДВ]])</f>
        <v>7020</v>
      </c>
    </row>
    <row r="12" spans="1:6" x14ac:dyDescent="0.25">
      <c r="A12" s="7">
        <v>11</v>
      </c>
      <c r="B12" s="4" t="s">
        <v>22</v>
      </c>
      <c r="C12" s="5">
        <v>10</v>
      </c>
      <c r="D12" s="9" t="s">
        <v>11</v>
      </c>
      <c r="E12" s="10">
        <v>1120</v>
      </c>
      <c r="F12" s="11">
        <f>SUM(Таблица59[[#This Row],[Кількість]]*Таблица59[[#This Row],[Ціна  з ПДВ]])</f>
        <v>11200</v>
      </c>
    </row>
    <row r="13" spans="1:6" x14ac:dyDescent="0.25">
      <c r="A13" s="7">
        <v>12</v>
      </c>
      <c r="B13" s="4" t="s">
        <v>23</v>
      </c>
      <c r="C13" s="5">
        <v>1</v>
      </c>
      <c r="D13" s="9" t="s">
        <v>24</v>
      </c>
      <c r="E13" s="10">
        <v>2500</v>
      </c>
      <c r="F13" s="11">
        <f>SUM(Таблица59[[#This Row],[Кількість]]*Таблица59[[#This Row],[Ціна  з ПДВ]])</f>
        <v>2500</v>
      </c>
    </row>
    <row r="14" spans="1:6" x14ac:dyDescent="0.25">
      <c r="A14" s="7">
        <v>13</v>
      </c>
      <c r="B14" s="4" t="s">
        <v>25</v>
      </c>
      <c r="C14" s="5">
        <v>1</v>
      </c>
      <c r="D14" s="9" t="s">
        <v>26</v>
      </c>
      <c r="E14" s="10">
        <v>13000</v>
      </c>
      <c r="F14" s="11">
        <f>SUM(Таблица59[[#This Row],[Кількість]]*Таблица59[[#This Row],[Ціна  з ПДВ]])</f>
        <v>13000</v>
      </c>
    </row>
    <row r="15" spans="1:6" x14ac:dyDescent="0.25">
      <c r="A15" s="7">
        <v>14</v>
      </c>
      <c r="B15" s="4" t="s">
        <v>27</v>
      </c>
      <c r="C15" s="5">
        <v>1</v>
      </c>
      <c r="D15" s="9" t="s">
        <v>24</v>
      </c>
      <c r="E15" s="10">
        <v>15000</v>
      </c>
      <c r="F15" s="11">
        <f>SUM(Таблица59[[#This Row],[Кількість]]*Таблица59[[#This Row],[Ціна  з ПДВ]])</f>
        <v>15000</v>
      </c>
    </row>
    <row r="16" spans="1:6" x14ac:dyDescent="0.25">
      <c r="A16" s="7">
        <v>15</v>
      </c>
      <c r="B16" s="4" t="s">
        <v>30</v>
      </c>
      <c r="C16" s="5">
        <v>1</v>
      </c>
      <c r="D16" s="9" t="s">
        <v>26</v>
      </c>
      <c r="E16" s="10">
        <v>35000</v>
      </c>
      <c r="F16" s="10">
        <v>35000</v>
      </c>
    </row>
    <row r="17" spans="1:6" x14ac:dyDescent="0.25">
      <c r="A17" s="7">
        <v>16</v>
      </c>
      <c r="B17" s="4" t="s">
        <v>31</v>
      </c>
      <c r="C17" s="5">
        <v>1</v>
      </c>
      <c r="D17" s="9" t="s">
        <v>26</v>
      </c>
      <c r="E17" s="10">
        <v>20000</v>
      </c>
      <c r="F17" s="10">
        <v>20000</v>
      </c>
    </row>
    <row r="18" spans="1:6" x14ac:dyDescent="0.25">
      <c r="A18" s="7">
        <v>17</v>
      </c>
      <c r="B18" s="4" t="s">
        <v>32</v>
      </c>
      <c r="C18" s="5">
        <v>1</v>
      </c>
      <c r="D18" s="9" t="s">
        <v>26</v>
      </c>
      <c r="E18" s="10">
        <v>20000</v>
      </c>
      <c r="F18" s="10">
        <v>20000</v>
      </c>
    </row>
    <row r="19" spans="1:6" x14ac:dyDescent="0.25">
      <c r="A19" s="7">
        <v>18</v>
      </c>
      <c r="B19" s="4" t="s">
        <v>33</v>
      </c>
      <c r="C19" s="5">
        <v>1</v>
      </c>
      <c r="D19" s="9" t="s">
        <v>26</v>
      </c>
      <c r="E19" s="10">
        <v>10000</v>
      </c>
      <c r="F19" s="10">
        <v>10000</v>
      </c>
    </row>
    <row r="20" spans="1:6" x14ac:dyDescent="0.25">
      <c r="E20" s="18" t="s">
        <v>28</v>
      </c>
      <c r="F20" s="19">
        <f>SUM(F2:F19)</f>
        <v>401654</v>
      </c>
    </row>
    <row r="21" spans="1:6" ht="39" x14ac:dyDescent="0.25">
      <c r="A21" s="20"/>
      <c r="B21" s="21" t="s">
        <v>29</v>
      </c>
      <c r="C21" s="22"/>
      <c r="D21" s="22"/>
      <c r="E21" s="23"/>
      <c r="F21" s="19">
        <f>F20+80329</f>
        <v>481983</v>
      </c>
    </row>
    <row r="22" spans="1:6" x14ac:dyDescent="0.25">
      <c r="A22" s="24"/>
      <c r="B22" s="25"/>
      <c r="C22" s="24"/>
      <c r="D22" s="24"/>
      <c r="E22" s="24"/>
      <c r="F22" s="24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DIZEL</cp:lastModifiedBy>
  <dcterms:created xsi:type="dcterms:W3CDTF">2019-02-27T11:42:18Z</dcterms:created>
  <dcterms:modified xsi:type="dcterms:W3CDTF">2019-03-06T18:57:49Z</dcterms:modified>
</cp:coreProperties>
</file>