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lehmell\Desktop\"/>
    </mc:Choice>
  </mc:AlternateContent>
  <bookViews>
    <workbookView xWindow="0" yWindow="0" windowWidth="20490" windowHeight="7905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3" i="1" s="1"/>
  <c r="E103" i="1"/>
  <c r="E104" i="1"/>
  <c r="E105" i="1"/>
  <c r="E106" i="1"/>
  <c r="E107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6" i="1"/>
  <c r="C47" i="1"/>
  <c r="E47" i="1"/>
  <c r="D104" i="1"/>
  <c r="E48" i="1"/>
  <c r="E46" i="1"/>
  <c r="E45" i="1"/>
  <c r="E25" i="1"/>
  <c r="E26" i="1"/>
  <c r="E27" i="1"/>
  <c r="E30" i="1"/>
  <c r="E31" i="1"/>
  <c r="E32" i="1"/>
  <c r="E33" i="1"/>
  <c r="E34" i="1"/>
  <c r="E35" i="1"/>
  <c r="E36" i="1"/>
  <c r="E29" i="1"/>
  <c r="E28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C24" i="1"/>
  <c r="E24" i="1"/>
  <c r="E37" i="1"/>
  <c r="E38" i="1"/>
  <c r="E39" i="1"/>
  <c r="E40" i="1"/>
  <c r="E41" i="1"/>
  <c r="E42" i="1"/>
  <c r="E43" i="1"/>
  <c r="E44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D103" i="1"/>
  <c r="D105" i="1"/>
  <c r="D106" i="1"/>
  <c r="D107" i="1"/>
</calcChain>
</file>

<file path=xl/sharedStrings.xml><?xml version="1.0" encoding="utf-8"?>
<sst xmlns="http://schemas.openxmlformats.org/spreadsheetml/2006/main" count="246" uniqueCount="203">
  <si>
    <t>Всього</t>
  </si>
  <si>
    <t>Допоміжні матеріали для конструювання</t>
  </si>
  <si>
    <t>Резерв 20%</t>
  </si>
  <si>
    <t>https://lampa.kpi.ua/open-source-robots/</t>
  </si>
  <si>
    <t>Посилання на підбірку всіх роботів</t>
  </si>
  <si>
    <t>Деталі для руки-маніпулятор BCN3D-Moveo</t>
  </si>
  <si>
    <t>Короткий опис</t>
  </si>
  <si>
    <t>Освітній проект, по збираню роботів з open source документацією</t>
  </si>
  <si>
    <t>Категорія</t>
  </si>
  <si>
    <t>Освіта</t>
  </si>
  <si>
    <t>Мета</t>
  </si>
  <si>
    <t>Зацікавлення молоді у галузі робототехніки та конструювання. Надання практичних та теоретичних знань на прикладі цікавих проектів з готовою документацією</t>
  </si>
  <si>
    <t>Проблематика</t>
  </si>
  <si>
    <t>Мала популяризація та доступність робототехніки</t>
  </si>
  <si>
    <t>Які завдання вирішує</t>
  </si>
  <si>
    <t>Безкоштовне навчання на основі практичних проектів, які застсовуються у реальному світі</t>
  </si>
  <si>
    <t>Локація</t>
  </si>
  <si>
    <t>Форма власності приміщення</t>
  </si>
  <si>
    <t>Розпорядник бюджетних коштів</t>
  </si>
  <si>
    <t>Цільова аудиторія</t>
  </si>
  <si>
    <t>Молодь, студенти, школярі старших класів</t>
  </si>
  <si>
    <t>Візуалізація чи ескіз</t>
  </si>
  <si>
    <t>Гарантійний лист від установи</t>
  </si>
  <si>
    <t>Сумма проекту</t>
  </si>
  <si>
    <t>Результат реалізації (основні показники)</t>
  </si>
  <si>
    <t>Яка соціальна ефективність проекту</t>
  </si>
  <si>
    <t>https://www.sculpteo.com/</t>
  </si>
  <si>
    <t>Призначена для користувача Плата електроніки Акрилової</t>
  </si>
  <si>
    <t>Призначені для користувача Акрилові Задня пластина</t>
  </si>
  <si>
    <t>https://www.mcmaster.com/#93330A252</t>
  </si>
  <si>
    <t># 2-56 х 3/8 Каскадний Standoff</t>
  </si>
  <si>
    <t>https://www.mcmaster.com/#91255A077</t>
  </si>
  <si>
    <t># 2-56 х 3/16 напівкруглою головкою Гвинти</t>
  </si>
  <si>
    <t>https://www.amazon.com/GenBasic-Female-Solderless-Breadboard-Prototyping/dp/B01L5ULRUA/ref=sr_1_4?s=electronics&amp;ie=UTF8&amp;qid=1517958053&amp;sr=1-4&amp;keywords=female+to+female+jumper+wire</t>
  </si>
  <si>
    <t>https://oshpark.com/</t>
  </si>
  <si>
    <t>Перестановка Board Logic</t>
  </si>
  <si>
    <t>Serial Splitter Board</t>
  </si>
  <si>
    <t>Дільник напруги ради</t>
  </si>
  <si>
    <t>https://www.digikey.com/product-detail/en/sullins-connector-solutions/GRPB041VWVN-RC/S9014E-04-ND/1786440</t>
  </si>
  <si>
    <t>4 Pin Header</t>
  </si>
  <si>
    <t>https://www.digikey.com/product-detail/en/sullins-connector-solutions/PRPC040SAAN-RC/S1011EC-40-ND/2775214</t>
  </si>
  <si>
    <t>0.1 Крок контактного коннектора (40 контактів)</t>
  </si>
  <si>
    <t>https://www.adafruit.com/product/826</t>
  </si>
  <si>
    <t>перемичка поновлення</t>
  </si>
  <si>
    <t>https://www.digikey.com/product-detail/en/cnc-tech/1569-20-1-0500-004-1-TS/CN541R-50-ND/7065799</t>
  </si>
  <si>
    <t>Червоний дріт 20AWG</t>
  </si>
  <si>
    <t>https://www.digikey.com/product-detail/en/general-cable-carol-brand/76512.18.03/C76512R-50-ND/5452549</t>
  </si>
  <si>
    <t>Червоний дріт 16AWG</t>
  </si>
  <si>
    <t>https://www.digikey.com/product-detail/en/cnc-tech/1569-20-1-0500-001-1-TS/CN538B-50-ND/7065796</t>
  </si>
  <si>
    <t>Чорний провід 20AWG</t>
  </si>
  <si>
    <t>https://www.digikey.com/product-detail/en/general-cable-carol-brand/76512.18.01/C76512B-50-ND/5452547</t>
  </si>
  <si>
    <t>Чорний провід 16AWG</t>
  </si>
  <si>
    <t>https://www.amazon.com/Shrink-Tubing-Black-532pcs-innhom/dp/B075WR9FVL/ref=sr_1_7?ie=UTF8&amp;qid=1516643927&amp;sr=8-7&amp;keywords=heat%2Bshrink&amp;th=1</t>
  </si>
  <si>
    <t>Плівки трубки</t>
  </si>
  <si>
    <t>https://www.amazon.com/FiveStar-Wireless-Controller-Microsoft-White/dp/B01LY6P5U4/ref=sr_1_1_sspa?ie=UTF8&amp;qid=1514584701&amp;sr=8-1-spons&amp;keywords=xbox+360+wireless+controller&amp;psc=1</t>
  </si>
  <si>
    <t>Xbox Controller</t>
  </si>
  <si>
    <t>https://www.amazon.com/Generic-Wireless-Gaming-Receiver-Xbox/dp/B01JC68MHU/ref=sr_1_3?ie=UTF8&amp;qid=1514584702&amp;sr=8-3&amp;keywords=xbox+360+usb+receiver</t>
  </si>
  <si>
    <t>Xbox приймач USB</t>
  </si>
  <si>
    <t>https://www.digikey.com/product-detail/en/stackpole-electronics-inc/CF14JT4K70/CF14JT4K70CT-ND/1830366</t>
  </si>
  <si>
    <t>4.7k Ом резистор</t>
  </si>
  <si>
    <t>https://www.digikey.com/product-detail/en/texas-instruments/LM358P/296-1395-5-ND/277042</t>
  </si>
  <si>
    <t>Op Amp LM 358P</t>
  </si>
  <si>
    <t>https://www.digikey.com/product-detail/en/adafruit-industries-llc/3168/1528-1736-ND/6193588</t>
  </si>
  <si>
    <t>Зелений провід 30AWG</t>
  </si>
  <si>
    <t>https://www.digikey.com/product-detail/en/adafruit-industries-llc/3167/1528-1735-ND/6193587</t>
  </si>
  <si>
    <t>Yello дроти 30AWG</t>
  </si>
  <si>
    <t>https://www.digikey.com/product-detail/en/adafruit-industries-llc/3166/1528-1734-ND/6193586</t>
  </si>
  <si>
    <t>Синій провід 30AWG</t>
  </si>
  <si>
    <t>https://www.digikey.com/product-detail/en/adafruit-industries-llc/3169/1528-1737-ND/6193589</t>
  </si>
  <si>
    <t>Білий провід 30AWG</t>
  </si>
  <si>
    <t>https://www.digikey.com/product-detail/en/adafruit-industries-llc/3165/1528-1733-ND/6193585</t>
  </si>
  <si>
    <t>Червоний дріт 30AWG</t>
  </si>
  <si>
    <t>https://www.digikey.com/product-detail/en/adafruit-industries-llc/3164/1528-1732-ND/6193584</t>
  </si>
  <si>
    <t>Чорний провід 30AWG</t>
  </si>
  <si>
    <t>абсолютний енкодер</t>
  </si>
  <si>
    <t>3 контактний мікро роз'єми</t>
  </si>
  <si>
    <t>https://www.servocity.com/6-32-thread-1-4-od-round-aluminum-standoffs#371=256</t>
  </si>
  <si>
    <t># 6-32 х 0,75 Standoff</t>
  </si>
  <si>
    <t>https://www.servocity.com/aluminum-motor-mount-f</t>
  </si>
  <si>
    <t>Мотор Маунт F</t>
  </si>
  <si>
    <t>Одномісний кронштейн шаблон</t>
  </si>
  <si>
    <t>5 отворів шаблон Кронштейни</t>
  </si>
  <si>
    <t>План F Кронштейн</t>
  </si>
  <si>
    <t>канальні роз'єми</t>
  </si>
  <si>
    <t>9 "U Channel</t>
  </si>
  <si>
    <t>9-дюймовий канал</t>
  </si>
  <si>
    <t>4,50 "Алюміній канал</t>
  </si>
  <si>
    <t>4,5-дюймовий канал</t>
  </si>
  <si>
    <t>4,5 "х 12" Алюмінієвий шаблон плити</t>
  </si>
  <si>
    <t>4,5 х 12 дюймів алюмінієвої пластини</t>
  </si>
  <si>
    <t>9 "х 12" шаблон алюмінієва пластина</t>
  </si>
  <si>
    <t>9 х 12 дюймів алюмінієвої пластини</t>
  </si>
  <si>
    <t>3,75 "U Channel</t>
  </si>
  <si>
    <t>3,75-дюймовий канал</t>
  </si>
  <si>
    <t>https://www.servocity.com/0-125-1-8-bore-32p-shaft-mount-pinion-gear</t>
  </si>
  <si>
    <t>Вал Маунт шестерня</t>
  </si>
  <si>
    <t>https://www.servocity.com/32-pitch-acetyl-hub-gears-0-1875-face#199=15</t>
  </si>
  <si>
    <t>Звичайна Діаметр шестерні</t>
  </si>
  <si>
    <t>25 мм Діаметр циліндра з боку різьбовими Затискне кріплення</t>
  </si>
  <si>
    <t>Діаметр циліндра Затискною концентратор 1 "ПВХ</t>
  </si>
  <si>
    <t>4мми до .25 Затискною Сполучної муфти</t>
  </si>
  <si>
    <t>5 Отвір Алюмінієвий Бар</t>
  </si>
  <si>
    <t>5 Отвір алюмінієвий промінь</t>
  </si>
  <si>
    <t>0,5 "D Діаметр циліндра Нижня різьбовими Затискне кріплення</t>
  </si>
  <si>
    <t>3 "U Channel</t>
  </si>
  <si>
    <t>3-дюймовий канал</t>
  </si>
  <si>
    <t>https://www.servocity.com/0-500-1-2-aluminum-tubing#371=246</t>
  </si>
  <si>
    <t>0,5 х 2 дюйми алюмінієвої трубки</t>
  </si>
  <si>
    <t>https://www.servocity.com/0-500-1-2-aluminum-tubing#371=455</t>
  </si>
  <si>
    <t>0,5 х 4 дюйма алюмінієвої трубки</t>
  </si>
  <si>
    <t>https://www.servocity.com/90-dual-side-mount</t>
  </si>
  <si>
    <t>Dual Side монтування</t>
  </si>
  <si>
    <t>https://www.servocity.com/0-250-1-4-stainless-steel-d-shafting#371=276</t>
  </si>
  <si>
    <t>Нержавіюча сталь D-Shaft</t>
  </si>
  <si>
    <t>4мм Face різьбовими Hub Clamp</t>
  </si>
  <si>
    <t>0,5 "D Face різьбовій Затискною Hub</t>
  </si>
  <si>
    <t>0,5 "Face різьбових Hub затискні</t>
  </si>
  <si>
    <t>https://www.servocity.com/770-clamping-hubs#348=95</t>
  </si>
  <si>
    <t>0,25 "Face різьбових Hub Затискною</t>
  </si>
  <si>
    <t>½ "Подушка блок</t>
  </si>
  <si>
    <t>0.5 "Подушка Блок</t>
  </si>
  <si>
    <t>1/4 "Подушка Блок</t>
  </si>
  <si>
    <t>0.25 "Подушка підшипника Блок</t>
  </si>
  <si>
    <t>1,5 "U Channel</t>
  </si>
  <si>
    <t>https://www.pololu.com/product/3256</t>
  </si>
  <si>
    <t>172: 1 мотор шестерні (Кут двигуна)</t>
  </si>
  <si>
    <t>https://www.pololu.com/product/3268</t>
  </si>
  <si>
    <t>172: 1 мотор шестерні ш Відносна Enc. (Drive Motor)</t>
  </si>
  <si>
    <t>Підштовхування регулятор 5V Buck</t>
  </si>
  <si>
    <t>Roboclaw Motor Driver</t>
  </si>
  <si>
    <t>https://www.mcmaster.com/#91545A280</t>
  </si>
  <si>
    <t>0.5 "шайби</t>
  </si>
  <si>
    <t>https://www.mcmaster.com/#92141A005</t>
  </si>
  <si>
    <t># 4 Шайба</t>
  </si>
  <si>
    <t>https://www.mcmaster.com/#92141A008</t>
  </si>
  <si>
    <t># 6 Шайба</t>
  </si>
  <si>
    <t>https://www.mcmaster.com/#95947A007</t>
  </si>
  <si>
    <t>M2.5 х 12мм Гільза</t>
  </si>
  <si>
    <t>https://www.mcmaster.com/#91780A166</t>
  </si>
  <si>
    <t># 4-40 х 3/4 Каскадний Standoff</t>
  </si>
  <si>
    <t>https://www.mcmaster.com/#91780A164</t>
  </si>
  <si>
    <t># 4-40 х 1/2 Каскадний Standoff</t>
  </si>
  <si>
    <t>https://www.mcmaster.com/#91780A162</t>
  </si>
  <si>
    <t># 4-40 х 1/4 Каскадний Standoff</t>
  </si>
  <si>
    <t>https://www.mcmaster.com/#92510A442</t>
  </si>
  <si>
    <t># 6 х 1/4 Розпірка</t>
  </si>
  <si>
    <t>1 "ПВХ</t>
  </si>
  <si>
    <t>1-дюймовий ПВХ</t>
  </si>
  <si>
    <t>https://www.mcmaster.com/6157k14</t>
  </si>
  <si>
    <t>0,5 "Комір затиск D</t>
  </si>
  <si>
    <t>https://www.mcmaster.com/#89965K364</t>
  </si>
  <si>
    <t>0,5 х 3 Алюмінієвий шарнір</t>
  </si>
  <si>
    <t>https://www.mcmaster.com/#92949A118</t>
  </si>
  <si>
    <t># 4-40 х 1,25 гвинт з напівкруглою головкою</t>
  </si>
  <si>
    <t>https://www.mcmaster.com/#92949a106/=18njrx6</t>
  </si>
  <si>
    <t># 4-40 х 1/4 гвинта з напівкруглою головкою</t>
  </si>
  <si>
    <t># 6-32 х 1,25 Кнопка headScrew</t>
  </si>
  <si>
    <t># 6-32 х 1,0 гвинта з напівкруглою головкою</t>
  </si>
  <si>
    <t># 6-32 х 3/4 гвинта з напівкруглою головкою</t>
  </si>
  <si>
    <t># 6-32 х 5/8 гвинта з напівкруглою головкою</t>
  </si>
  <si>
    <t># 6-32 х 1/2 гвинта з напівкруглою головкою</t>
  </si>
  <si>
    <t># 6-32 х 3/8 гвинта з напівкруглою головкою</t>
  </si>
  <si>
    <t># 4-40 гайки</t>
  </si>
  <si>
    <t># 6-32 гайки</t>
  </si>
  <si>
    <t>M2.5 х 4 мм Гвинт</t>
  </si>
  <si>
    <t># 6-32 х 1/4 гвинта з напівкруглою головкою</t>
  </si>
  <si>
    <t>3D Printed Head</t>
  </si>
  <si>
    <t xml:space="preserve"> Кронштейни Друковані</t>
  </si>
  <si>
    <t>колесо</t>
  </si>
  <si>
    <t>перемикач</t>
  </si>
  <si>
    <t>світлодіодний масив</t>
  </si>
  <si>
    <t>резистори 22К</t>
  </si>
  <si>
    <t>резистори 10К</t>
  </si>
  <si>
    <t>Зарядний пристрій</t>
  </si>
  <si>
    <t>акумулятор</t>
  </si>
  <si>
    <t xml:space="preserve">Loctite 2 </t>
  </si>
  <si>
    <t>Loctite Red герметик</t>
  </si>
  <si>
    <t>RC Талрепи</t>
  </si>
  <si>
    <t>Tamiya роз'єми</t>
  </si>
  <si>
    <t>Raspberry pі тепловідвід</t>
  </si>
  <si>
    <t>Флеш-картка</t>
  </si>
  <si>
    <t>вольтметр акумулятора</t>
  </si>
  <si>
    <t>Absolute Encoder</t>
  </si>
  <si>
    <t>обплетення</t>
  </si>
  <si>
    <t>3 pin Micro Connectors</t>
  </si>
  <si>
    <t>Raspberry pi 3 model b</t>
  </si>
  <si>
    <t>Logic Shifter(логічний конвертер)</t>
  </si>
  <si>
    <t>Назва</t>
  </si>
  <si>
    <t>К-ть</t>
  </si>
  <si>
    <t>За одиницю у доларах</t>
  </si>
  <si>
    <t>https://onedrive.live.com/view.aspx?resid=F80A154B78F5EF19!140208&amp;ithint=file%2cxlsx&amp;lor=shortUrl&amp;app=Excel</t>
  </si>
  <si>
    <t>Посилання на комплектуючі або документацію</t>
  </si>
  <si>
    <t>http://www.xrobots.co.uk/category/r6-droid/</t>
  </si>
  <si>
    <t>Деталі для робота-дрона 1</t>
  </si>
  <si>
    <t>http://www.xrobots.co.uk/category/bb8/</t>
  </si>
  <si>
    <t>Деталі для робота-дрона 2</t>
  </si>
  <si>
    <t>Інструменти для збирання</t>
  </si>
  <si>
    <t>Інші роботи(не знайдено точних комплектуючих)</t>
  </si>
  <si>
    <t>За одиницю у гривні</t>
  </si>
  <si>
    <t>Загальна ціна</t>
  </si>
  <si>
    <t xml:space="preserve">4 і 8 Провід </t>
  </si>
  <si>
    <t>~500</t>
  </si>
  <si>
    <t>~110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</si>
</sst>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\ _₽"/>
    <numFmt numFmtId="165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0563C1"/>
      <name val="Calibri"/>
      <family val="2"/>
      <scheme val="minor"/>
    </font>
    <font>
      <u/>
      <sz val="11"/>
      <color rgb="FF000000"/>
      <name val="Calibri"/>
      <family val="2"/>
      <scheme val="minor"/>
    </font>
    <font>
      <sz val="14"/>
      <color theme="1"/>
      <name val="Arial Black"/>
      <family val="2"/>
      <charset val="204"/>
    </font>
    <font>
      <sz val="16"/>
      <color theme="1"/>
      <name val="Arial Black"/>
      <family val="2"/>
      <charset val="204"/>
    </font>
    <font>
      <sz val="14"/>
      <color rgb="FF000000"/>
      <name val="Arial Black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E599"/>
        <bgColor rgb="FFFFE599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6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165" fontId="6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4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14" xfId="0" applyFont="1" applyBorder="1" applyAlignment="1"/>
    <xf numFmtId="0" fontId="6" fillId="0" borderId="13" xfId="0" applyFont="1" applyBorder="1" applyAlignment="1"/>
    <xf numFmtId="0" fontId="6" fillId="0" borderId="12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2" xfId="0" applyFont="1" applyBorder="1" applyAlignment="1"/>
    <xf numFmtId="0" fontId="6" fillId="0" borderId="11" xfId="0" applyFont="1" applyBorder="1" applyAlignment="1"/>
    <xf numFmtId="0" fontId="6" fillId="2" borderId="16" xfId="0" applyFont="1" applyFill="1" applyBorder="1" applyAlignment="1"/>
    <xf numFmtId="0" fontId="6" fillId="2" borderId="15" xfId="0" applyFont="1" applyFill="1" applyBorder="1" applyAlignment="1"/>
    <xf numFmtId="0" fontId="6" fillId="3" borderId="14" xfId="0" applyFont="1" applyFill="1" applyBorder="1" applyAlignment="1"/>
    <xf numFmtId="0" fontId="6" fillId="3" borderId="13" xfId="0" applyFont="1" applyFill="1" applyBorder="1" applyAlignment="1"/>
    <xf numFmtId="0" fontId="6" fillId="2" borderId="14" xfId="0" applyFont="1" applyFill="1" applyBorder="1" applyAlignment="1"/>
    <xf numFmtId="0" fontId="6" fillId="2" borderId="13" xfId="0" applyFont="1" applyFill="1" applyBorder="1" applyAlignment="1"/>
    <xf numFmtId="0" fontId="6" fillId="0" borderId="14" xfId="0" applyFont="1" applyFill="1" applyBorder="1" applyAlignment="1"/>
    <xf numFmtId="0" fontId="6" fillId="0" borderId="13" xfId="0" applyFont="1" applyFill="1" applyBorder="1" applyAlignment="1"/>
    <xf numFmtId="0" fontId="7" fillId="0" borderId="12" xfId="0" applyFont="1" applyFill="1" applyBorder="1" applyAlignment="1"/>
    <xf numFmtId="0" fontId="7" fillId="0" borderId="11" xfId="0" applyFont="1" applyFill="1" applyBorder="1" applyAlignment="1"/>
    <xf numFmtId="0" fontId="6" fillId="0" borderId="10" xfId="0" applyFont="1" applyFill="1" applyBorder="1" applyAlignment="1"/>
    <xf numFmtId="0" fontId="6" fillId="0" borderId="9" xfId="0" applyFont="1" applyFill="1" applyBorder="1" applyAlignment="1"/>
    <xf numFmtId="0" fontId="6" fillId="0" borderId="8" xfId="0" applyFont="1" applyFill="1" applyBorder="1" applyAlignment="1"/>
    <xf numFmtId="0" fontId="6" fillId="0" borderId="7" xfId="0" applyFont="1" applyFill="1" applyBorder="1" applyAlignment="1"/>
    <xf numFmtId="0" fontId="5" fillId="0" borderId="1" xfId="1" applyFont="1" applyBorder="1" applyAlignment="1">
      <alignment horizontal="right"/>
    </xf>
    <xf numFmtId="0" fontId="6" fillId="0" borderId="17" xfId="0" applyFont="1" applyFill="1" applyBorder="1" applyAlignment="1"/>
    <xf numFmtId="0" fontId="6" fillId="0" borderId="18" xfId="0" applyFont="1" applyFill="1" applyBorder="1" applyAlignment="1"/>
    <xf numFmtId="0" fontId="6" fillId="0" borderId="0" xfId="0" applyFont="1" applyFill="1" applyBorder="1" applyAlignment="1"/>
    <xf numFmtId="0" fontId="6" fillId="0" borderId="19" xfId="0" applyFont="1" applyFill="1" applyBorder="1" applyAlignment="1"/>
    <xf numFmtId="0" fontId="0" fillId="0" borderId="1" xfId="0" applyFill="1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165" fontId="6" fillId="0" borderId="1" xfId="0" applyNumberFormat="1" applyFont="1" applyBorder="1" applyAlignment="1">
      <alignment horizontal="right" vertical="center"/>
    </xf>
    <xf numFmtId="43" fontId="0" fillId="0" borderId="1" xfId="0" applyNumberFormat="1" applyBorder="1"/>
    <xf numFmtId="164" fontId="6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right" wrapText="1"/>
    </xf>
    <xf numFmtId="0" fontId="9" fillId="0" borderId="1" xfId="0" applyFont="1" applyBorder="1" applyAlignment="1">
      <alignment horizontal="right" vertical="center"/>
    </xf>
    <xf numFmtId="0" fontId="6" fillId="0" borderId="1" xfId="0" applyFont="1" applyFill="1" applyBorder="1" applyAlignment="1">
      <alignment vertical="center"/>
    </xf>
    <xf numFmtId="0" fontId="9" fillId="0" borderId="1" xfId="0" applyFont="1" applyBorder="1" applyAlignment="1">
      <alignment horizontal="right"/>
    </xf>
    <xf numFmtId="0" fontId="4" fillId="0" borderId="1" xfId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/>
    <xf numFmtId="0" fontId="9" fillId="0" borderId="1" xfId="0" applyFont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right"/>
    </xf>
    <xf numFmtId="0" fontId="5" fillId="3" borderId="1" xfId="1" applyFont="1" applyFill="1" applyBorder="1" applyAlignment="1">
      <alignment horizontal="right"/>
    </xf>
    <xf numFmtId="0" fontId="10" fillId="2" borderId="1" xfId="0" applyFont="1" applyFill="1" applyBorder="1" applyAlignment="1">
      <alignment horizontal="right"/>
    </xf>
    <xf numFmtId="0" fontId="8" fillId="2" borderId="1" xfId="0" applyFont="1" applyFill="1" applyBorder="1" applyAlignment="1"/>
    <xf numFmtId="0" fontId="9" fillId="0" borderId="1" xfId="0" applyFont="1" applyFill="1" applyBorder="1" applyAlignment="1">
      <alignment horizontal="right" vertical="center"/>
    </xf>
    <xf numFmtId="0" fontId="9" fillId="0" borderId="1" xfId="0" applyFont="1" applyFill="1" applyBorder="1" applyAlignment="1"/>
    <xf numFmtId="0" fontId="6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0" fontId="6" fillId="0" borderId="1" xfId="0" applyFont="1" applyBorder="1" applyAlignment="1">
      <alignment horizontal="left" vertical="center"/>
    </xf>
    <xf numFmtId="0" fontId="4" fillId="0" borderId="1" xfId="1" applyFill="1" applyBorder="1" applyAlignment="1">
      <alignment horizontal="right"/>
    </xf>
    <xf numFmtId="0" fontId="8" fillId="0" borderId="1" xfId="0" applyFont="1" applyFill="1" applyBorder="1" applyAlignment="1"/>
    <xf numFmtId="0" fontId="5" fillId="0" borderId="1" xfId="1" applyFont="1" applyBorder="1" applyAlignment="1">
      <alignment horizontal="right" vertical="center"/>
    </xf>
    <xf numFmtId="0" fontId="4" fillId="0" borderId="1" xfId="1" applyBorder="1" applyAlignment="1">
      <alignment horizontal="right" vertical="center"/>
    </xf>
    <xf numFmtId="165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/>
    <xf numFmtId="165" fontId="6" fillId="2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/>
    <xf numFmtId="165" fontId="6" fillId="3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165" fontId="6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/>
    <xf numFmtId="0" fontId="11" fillId="0" borderId="1" xfId="0" applyFont="1" applyBorder="1"/>
    <xf numFmtId="0" fontId="12" fillId="0" borderId="1" xfId="0" applyFont="1" applyBorder="1"/>
    <xf numFmtId="0" fontId="12" fillId="0" borderId="0" xfId="0" applyFont="1"/>
    <xf numFmtId="0" fontId="12" fillId="0" borderId="1" xfId="0" applyFont="1" applyBorder="1" applyAlignment="1">
      <alignment wrapText="1"/>
    </xf>
    <xf numFmtId="0" fontId="13" fillId="0" borderId="1" xfId="0" applyFont="1" applyFill="1" applyBorder="1" applyAlignment="1">
      <alignment wrapText="1"/>
    </xf>
    <xf numFmtId="164" fontId="11" fillId="0" borderId="1" xfId="0" applyNumberFormat="1" applyFont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servocity.com/3-75-channel" TargetMode="External"/><Relationship Id="rId21" Type="http://schemas.openxmlformats.org/officeDocument/2006/relationships/hyperlink" Target="https://www.servocity.com/clamping-shaft-couplers-6776" TargetMode="External"/><Relationship Id="rId42" Type="http://schemas.openxmlformats.org/officeDocument/2006/relationships/hyperlink" Target="https://www.digikey.com/product-detail/en/general-cable-carol-brand/76512.18.03/C76512R-50-ND/5452549" TargetMode="External"/><Relationship Id="rId47" Type="http://schemas.openxmlformats.org/officeDocument/2006/relationships/hyperlink" Target="https://www.amazon.com/GenBasic-Female-Solderless-Breadboard-Prototyping/dp/B01L5ULRUA/ref=sr_1_4?s=electronics&amp;ie=UTF8&amp;qid=1517958053&amp;sr=1-4&amp;keywords=female+to+female+jumper+wire" TargetMode="External"/><Relationship Id="rId63" Type="http://schemas.openxmlformats.org/officeDocument/2006/relationships/hyperlink" Target="https://www.servocity.com/6-32-thread-1-4-od-round-aluminum-standoffs" TargetMode="External"/><Relationship Id="rId68" Type="http://schemas.openxmlformats.org/officeDocument/2006/relationships/hyperlink" Target="https://www.amazon.com/Shrink-Tubing-Black-532pcs-innhom/dp/B075WR9FVL/ref=sr_1_7?ie=UTF8&amp;qid=1516643927&amp;sr=8-7&amp;keywords=heat%2Bshrink&amp;th=1" TargetMode="External"/><Relationship Id="rId16" Type="http://schemas.openxmlformats.org/officeDocument/2006/relationships/hyperlink" Target="https://www.servocity.com/0-500-1-2-aluminum-tubing" TargetMode="External"/><Relationship Id="rId11" Type="http://schemas.openxmlformats.org/officeDocument/2006/relationships/hyperlink" Target="https://www.servocity.com/770-clamping-hubs" TargetMode="External"/><Relationship Id="rId32" Type="http://schemas.openxmlformats.org/officeDocument/2006/relationships/hyperlink" Target="https://www.servocity.com/flat-single-channel-bracket" TargetMode="External"/><Relationship Id="rId37" Type="http://schemas.openxmlformats.org/officeDocument/2006/relationships/hyperlink" Target="https://www.digikey.com/product-detail/en/texas-instruments/LM358P/296-1395-5-ND/277042" TargetMode="External"/><Relationship Id="rId53" Type="http://schemas.openxmlformats.org/officeDocument/2006/relationships/hyperlink" Target="https://www.mcmaster.com/" TargetMode="External"/><Relationship Id="rId58" Type="http://schemas.openxmlformats.org/officeDocument/2006/relationships/hyperlink" Target="https://www.amazon.com/FiveStar-Wireless-Controller-Microsoft-White/dp/B01LY6P5U4/ref=sr_1_1_sspa?ie=UTF8&amp;qid=1514584701&amp;sr=8-1-spons&amp;keywords=xbox+360+wireless+controller&amp;psc=1" TargetMode="External"/><Relationship Id="rId74" Type="http://schemas.openxmlformats.org/officeDocument/2006/relationships/hyperlink" Target="https://oshpark.com/" TargetMode="External"/><Relationship Id="rId79" Type="http://schemas.openxmlformats.org/officeDocument/2006/relationships/hyperlink" Target="https://www.sculpteo.com/" TargetMode="External"/><Relationship Id="rId5" Type="http://schemas.openxmlformats.org/officeDocument/2006/relationships/hyperlink" Target="https://www.pololu.com/product/3284" TargetMode="External"/><Relationship Id="rId61" Type="http://schemas.openxmlformats.org/officeDocument/2006/relationships/hyperlink" Target="https://www.digikey.com/product-detail/en/adafruit-industries-llc/3165/1528-1733-ND/6193585" TargetMode="External"/><Relationship Id="rId82" Type="http://schemas.openxmlformats.org/officeDocument/2006/relationships/hyperlink" Target="https://oshpark.com/" TargetMode="External"/><Relationship Id="rId19" Type="http://schemas.openxmlformats.org/officeDocument/2006/relationships/hyperlink" Target="https://www.servocity.com/1-2-bore-bottom-tapped-clamping-mount" TargetMode="External"/><Relationship Id="rId14" Type="http://schemas.openxmlformats.org/officeDocument/2006/relationships/hyperlink" Target="https://www.servocity.com/0-250-1-4-stainless-steel-d-shafting" TargetMode="External"/><Relationship Id="rId22" Type="http://schemas.openxmlformats.org/officeDocument/2006/relationships/hyperlink" Target="https://www.servocity.com/1-315-pvc-clamp-hub-b" TargetMode="External"/><Relationship Id="rId27" Type="http://schemas.openxmlformats.org/officeDocument/2006/relationships/hyperlink" Target="https://www.servocity.com/9-x-12-aluminum-pattern-plate" TargetMode="External"/><Relationship Id="rId30" Type="http://schemas.openxmlformats.org/officeDocument/2006/relationships/hyperlink" Target="https://www.servocity.com/channel-connector-plate-a" TargetMode="External"/><Relationship Id="rId35" Type="http://schemas.openxmlformats.org/officeDocument/2006/relationships/hyperlink" Target="https://www.usdigital.com/products/cables-connectors/cables/3-pin/CA-MIC3-W3-NC" TargetMode="External"/><Relationship Id="rId43" Type="http://schemas.openxmlformats.org/officeDocument/2006/relationships/hyperlink" Target="https://www.digikey.com/product-detail/en/cnc-tech/1569-20-1-0500-004-1-TS/CN541R-50-ND/7065799" TargetMode="External"/><Relationship Id="rId48" Type="http://schemas.openxmlformats.org/officeDocument/2006/relationships/hyperlink" Target="https://www.mcmaster.com/" TargetMode="External"/><Relationship Id="rId56" Type="http://schemas.openxmlformats.org/officeDocument/2006/relationships/hyperlink" Target="https://www.sculpteo.com/" TargetMode="External"/><Relationship Id="rId64" Type="http://schemas.openxmlformats.org/officeDocument/2006/relationships/hyperlink" Target="https://www.usdigital.com/products/cables-connectors/cables/3-pin/CA-MIC3-W3-NC" TargetMode="External"/><Relationship Id="rId69" Type="http://schemas.openxmlformats.org/officeDocument/2006/relationships/hyperlink" Target="https://www.digikey.com/product-detail/en/general-cable-carol-brand/76512.18.01/C76512B-50-ND/5452547" TargetMode="External"/><Relationship Id="rId77" Type="http://schemas.openxmlformats.org/officeDocument/2006/relationships/hyperlink" Target="https://www.mcmaster.com/" TargetMode="External"/><Relationship Id="rId8" Type="http://schemas.openxmlformats.org/officeDocument/2006/relationships/hyperlink" Target="https://www.servocity.com/1-50-channel" TargetMode="External"/><Relationship Id="rId51" Type="http://schemas.openxmlformats.org/officeDocument/2006/relationships/hyperlink" Target="https://www.mcmaster.com/" TargetMode="External"/><Relationship Id="rId72" Type="http://schemas.openxmlformats.org/officeDocument/2006/relationships/hyperlink" Target="https://www.digikey.com/product-detail/en/cnc-tech/1569-20-1-0500-004-1-TS/CN541R-50-ND/7065799" TargetMode="External"/><Relationship Id="rId80" Type="http://schemas.openxmlformats.org/officeDocument/2006/relationships/hyperlink" Target="https://www.amazon.com/FiveStar-Wireless-Controller-Microsoft-White/dp/B01LY6P5U4/ref=sr_1_1_sspa?ie=UTF8&amp;qid=1514584701&amp;sr=8-1-spons&amp;keywords=xbox+360+wireless+controller&amp;psc=1" TargetMode="External"/><Relationship Id="rId3" Type="http://schemas.openxmlformats.org/officeDocument/2006/relationships/hyperlink" Target="https://www.mcmaster.com/" TargetMode="External"/><Relationship Id="rId12" Type="http://schemas.openxmlformats.org/officeDocument/2006/relationships/hyperlink" Target="https://www.servocity.com/770-clamping-hubs" TargetMode="External"/><Relationship Id="rId17" Type="http://schemas.openxmlformats.org/officeDocument/2006/relationships/hyperlink" Target="https://www.servocity.com/0-500-1-2-aluminum-tubing" TargetMode="External"/><Relationship Id="rId25" Type="http://schemas.openxmlformats.org/officeDocument/2006/relationships/hyperlink" Target="https://www.servocity.com/0-125-1-8-bore-32p-shaft-mount-pinion-gear" TargetMode="External"/><Relationship Id="rId33" Type="http://schemas.openxmlformats.org/officeDocument/2006/relationships/hyperlink" Target="https://www.servocity.com/aluminum-motor-mount-f" TargetMode="External"/><Relationship Id="rId38" Type="http://schemas.openxmlformats.org/officeDocument/2006/relationships/hyperlink" Target="https://www.digikey.com/product-detail/en/stackpole-electronics-inc/CF14JT4K70/CF14JT4K70CT-ND/1830366" TargetMode="External"/><Relationship Id="rId46" Type="http://schemas.openxmlformats.org/officeDocument/2006/relationships/hyperlink" Target="https://oshpark.com/" TargetMode="External"/><Relationship Id="rId59" Type="http://schemas.openxmlformats.org/officeDocument/2006/relationships/hyperlink" Target="https://www.pololu.com/product/3268" TargetMode="External"/><Relationship Id="rId67" Type="http://schemas.openxmlformats.org/officeDocument/2006/relationships/hyperlink" Target="https://www.digikey.com/product-detail/en/stackpole-electronics-inc/CF14JT4K70/CF14JT4K70CT-ND/1830366" TargetMode="External"/><Relationship Id="rId20" Type="http://schemas.openxmlformats.org/officeDocument/2006/relationships/hyperlink" Target="https://www.servocity.com/1-54-aluminum-beam" TargetMode="External"/><Relationship Id="rId41" Type="http://schemas.openxmlformats.org/officeDocument/2006/relationships/hyperlink" Target="https://www.digikey.com/product-detail/en/cnc-tech/1569-20-1-0500-001-1-TS/CN538B-50-ND/7065796" TargetMode="External"/><Relationship Id="rId54" Type="http://schemas.openxmlformats.org/officeDocument/2006/relationships/hyperlink" Target="https://www.mcmaster.com/" TargetMode="External"/><Relationship Id="rId62" Type="http://schemas.openxmlformats.org/officeDocument/2006/relationships/hyperlink" Target="https://oshpark.com/" TargetMode="External"/><Relationship Id="rId70" Type="http://schemas.openxmlformats.org/officeDocument/2006/relationships/hyperlink" Target="https://www.digikey.com/product-detail/en/cnc-tech/1569-20-1-0500-001-1-TS/CN538B-50-ND/7065796" TargetMode="External"/><Relationship Id="rId75" Type="http://schemas.openxmlformats.org/officeDocument/2006/relationships/hyperlink" Target="https://oshpark.com/" TargetMode="External"/><Relationship Id="rId1" Type="http://schemas.openxmlformats.org/officeDocument/2006/relationships/hyperlink" Target="https://www.mcmaster.com/6157k14" TargetMode="External"/><Relationship Id="rId6" Type="http://schemas.openxmlformats.org/officeDocument/2006/relationships/hyperlink" Target="https://www.pololu.com/product/2851" TargetMode="External"/><Relationship Id="rId15" Type="http://schemas.openxmlformats.org/officeDocument/2006/relationships/hyperlink" Target="https://www.servocity.com/90-dual-side-mount" TargetMode="External"/><Relationship Id="rId23" Type="http://schemas.openxmlformats.org/officeDocument/2006/relationships/hyperlink" Target="https://www.servocity.com/25mm-bore-tube-clamp" TargetMode="External"/><Relationship Id="rId28" Type="http://schemas.openxmlformats.org/officeDocument/2006/relationships/hyperlink" Target="https://www.servocity.com/4-5-x-12-pattern-plate" TargetMode="External"/><Relationship Id="rId36" Type="http://schemas.openxmlformats.org/officeDocument/2006/relationships/hyperlink" Target="https://www.usdigital.com/products/encoders/absolute/rotary/shaft/MA3" TargetMode="External"/><Relationship Id="rId49" Type="http://schemas.openxmlformats.org/officeDocument/2006/relationships/hyperlink" Target="https://www.mcmaster.com/" TargetMode="External"/><Relationship Id="rId57" Type="http://schemas.openxmlformats.org/officeDocument/2006/relationships/hyperlink" Target="https://www.sculpteo.com/" TargetMode="External"/><Relationship Id="rId10" Type="http://schemas.openxmlformats.org/officeDocument/2006/relationships/hyperlink" Target="https://www.servocity.com/0-500-1-2-bore-flat-bearing-mount" TargetMode="External"/><Relationship Id="rId31" Type="http://schemas.openxmlformats.org/officeDocument/2006/relationships/hyperlink" Target="https://www.servocity.com/flat-bracket-f" TargetMode="External"/><Relationship Id="rId44" Type="http://schemas.openxmlformats.org/officeDocument/2006/relationships/hyperlink" Target="https://www.digikey.com/product-detail/en/sullins-connector-solutions/PRPC040SAAN-RC/S1011EC-40-ND/2775214" TargetMode="External"/><Relationship Id="rId52" Type="http://schemas.openxmlformats.org/officeDocument/2006/relationships/hyperlink" Target="https://www.mcmaster.com/" TargetMode="External"/><Relationship Id="rId60" Type="http://schemas.openxmlformats.org/officeDocument/2006/relationships/hyperlink" Target="https://www.servocity.com/4-50-channel" TargetMode="External"/><Relationship Id="rId65" Type="http://schemas.openxmlformats.org/officeDocument/2006/relationships/hyperlink" Target="https://www.usdigital.com/products/encoders/absolute/rotary/shaft/MA3" TargetMode="External"/><Relationship Id="rId73" Type="http://schemas.openxmlformats.org/officeDocument/2006/relationships/hyperlink" Target="https://www.digikey.com/product-detail/en/sullins-connector-solutions/PRPC040SAAN-RC/S1011EC-40-ND/2775214" TargetMode="External"/><Relationship Id="rId78" Type="http://schemas.openxmlformats.org/officeDocument/2006/relationships/hyperlink" Target="https://www.sculpteo.com/" TargetMode="External"/><Relationship Id="rId81" Type="http://schemas.openxmlformats.org/officeDocument/2006/relationships/hyperlink" Target="https://www.digikey.com/product-detail/en/adafruit-industries-llc/3165/1528-1733-ND/6193585" TargetMode="External"/><Relationship Id="rId4" Type="http://schemas.openxmlformats.org/officeDocument/2006/relationships/hyperlink" Target="https://www.mcmaster.com/" TargetMode="External"/><Relationship Id="rId9" Type="http://schemas.openxmlformats.org/officeDocument/2006/relationships/hyperlink" Target="https://www.servocity.com/0-250-1-4-bore-flat-bearing-mount" TargetMode="External"/><Relationship Id="rId13" Type="http://schemas.openxmlformats.org/officeDocument/2006/relationships/hyperlink" Target="https://www.servocity.com/770-clamping-hubs" TargetMode="External"/><Relationship Id="rId18" Type="http://schemas.openxmlformats.org/officeDocument/2006/relationships/hyperlink" Target="https://www.servocity.com/3-0-channel" TargetMode="External"/><Relationship Id="rId39" Type="http://schemas.openxmlformats.org/officeDocument/2006/relationships/hyperlink" Target="https://www.amazon.com/Shrink-Tubing-Black-532pcs-innhom/dp/B075WR9FVL/ref=sr_1_7?ie=UTF8&amp;qid=1516643927&amp;sr=8-7&amp;keywords=heat%2Bshrink&amp;th=1" TargetMode="External"/><Relationship Id="rId34" Type="http://schemas.openxmlformats.org/officeDocument/2006/relationships/hyperlink" Target="https://www.servocity.com/6-32-thread-1-4-od-round-aluminum-standoffs" TargetMode="External"/><Relationship Id="rId50" Type="http://schemas.openxmlformats.org/officeDocument/2006/relationships/hyperlink" Target="https://www.mcmaster.com/" TargetMode="External"/><Relationship Id="rId55" Type="http://schemas.openxmlformats.org/officeDocument/2006/relationships/hyperlink" Target="https://www.mcmaster.com/" TargetMode="External"/><Relationship Id="rId76" Type="http://schemas.openxmlformats.org/officeDocument/2006/relationships/hyperlink" Target="https://www.amazon.com/GenBasic-Female-Solderless-Breadboard-Prototyping/dp/B01L5ULRUA/ref=sr_1_4?s=electronics&amp;ie=UTF8&amp;qid=1517958053&amp;sr=1-4&amp;keywords=female+to+female+jumper+wire" TargetMode="External"/><Relationship Id="rId7" Type="http://schemas.openxmlformats.org/officeDocument/2006/relationships/hyperlink" Target="https://www.pololu.com/product/3256" TargetMode="External"/><Relationship Id="rId71" Type="http://schemas.openxmlformats.org/officeDocument/2006/relationships/hyperlink" Target="https://www.digikey.com/product-detail/en/general-cable-carol-brand/76512.18.03/C76512R-50-ND/5452549" TargetMode="External"/><Relationship Id="rId2" Type="http://schemas.openxmlformats.org/officeDocument/2006/relationships/hyperlink" Target="https://www.mcmaster.com/" TargetMode="External"/><Relationship Id="rId29" Type="http://schemas.openxmlformats.org/officeDocument/2006/relationships/hyperlink" Target="https://www.servocity.com/9-0-channel" TargetMode="External"/><Relationship Id="rId24" Type="http://schemas.openxmlformats.org/officeDocument/2006/relationships/hyperlink" Target="https://www.servocity.com/32-pitch-acetyl-hub-gears-0-1875-face" TargetMode="External"/><Relationship Id="rId40" Type="http://schemas.openxmlformats.org/officeDocument/2006/relationships/hyperlink" Target="https://www.digikey.com/product-detail/en/general-cable-carol-brand/76512.18.01/C76512B-50-ND/5452547" TargetMode="External"/><Relationship Id="rId45" Type="http://schemas.openxmlformats.org/officeDocument/2006/relationships/hyperlink" Target="https://oshpark.com/" TargetMode="External"/><Relationship Id="rId66" Type="http://schemas.openxmlformats.org/officeDocument/2006/relationships/hyperlink" Target="https://www.digikey.com/product-detail/en/texas-instruments/LM358P/296-1395-5-ND/2770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3"/>
  <sheetViews>
    <sheetView tabSelected="1" zoomScale="70" zoomScaleNormal="70" workbookViewId="0">
      <selection activeCell="D3" sqref="D3"/>
    </sheetView>
  </sheetViews>
  <sheetFormatPr defaultRowHeight="15" x14ac:dyDescent="0.25"/>
  <cols>
    <col min="1" max="1" width="30.42578125" customWidth="1"/>
    <col min="2" max="2" width="15.140625" customWidth="1"/>
    <col min="3" max="3" width="21.7109375" customWidth="1"/>
    <col min="4" max="4" width="23" customWidth="1"/>
    <col min="5" max="5" width="41.85546875" customWidth="1"/>
    <col min="6" max="6" width="39.140625" customWidth="1"/>
    <col min="7" max="7" width="50.7109375" customWidth="1"/>
    <col min="8" max="9" width="9.140625" customWidth="1"/>
    <col min="12" max="12" width="128.42578125" customWidth="1"/>
  </cols>
  <sheetData>
    <row r="1" spans="1:11" x14ac:dyDescent="0.25">
      <c r="A1" s="1"/>
      <c r="B1" s="1"/>
      <c r="C1" s="1"/>
      <c r="D1" s="1"/>
      <c r="E1" s="3"/>
      <c r="F1" s="3"/>
    </row>
    <row r="2" spans="1:11" x14ac:dyDescent="0.25">
      <c r="A2" s="3"/>
      <c r="B2" s="3"/>
      <c r="C2" s="3"/>
      <c r="D2" s="3"/>
    </row>
    <row r="3" spans="1:11" ht="66" customHeight="1" x14ac:dyDescent="0.5">
      <c r="A3" s="94" t="s">
        <v>0</v>
      </c>
      <c r="B3" s="90"/>
      <c r="C3" s="90"/>
      <c r="D3" s="95">
        <f>SUM(E6:E107,E109:E113)+D4</f>
        <v>145316.217</v>
      </c>
      <c r="E3" s="3"/>
      <c r="F3" s="3"/>
      <c r="G3" s="93" t="s">
        <v>4</v>
      </c>
      <c r="H3" s="91" t="s">
        <v>3</v>
      </c>
      <c r="I3" s="92"/>
      <c r="J3" s="92"/>
      <c r="K3" s="92"/>
    </row>
    <row r="4" spans="1:11" ht="28.5" customHeight="1" x14ac:dyDescent="0.45">
      <c r="A4" s="94" t="s">
        <v>2</v>
      </c>
      <c r="B4" s="90"/>
      <c r="C4" s="90"/>
      <c r="D4" s="95">
        <f>SUM(E6:E107,E109:E113)*0.2</f>
        <v>24219.369500000001</v>
      </c>
      <c r="E4" s="3"/>
      <c r="F4" s="3"/>
    </row>
    <row r="5" spans="1:11" ht="29.25" customHeight="1" x14ac:dyDescent="0.25">
      <c r="A5" s="47" t="s">
        <v>187</v>
      </c>
      <c r="B5" s="3" t="s">
        <v>188</v>
      </c>
      <c r="C5" s="3" t="s">
        <v>189</v>
      </c>
      <c r="D5" s="3" t="s">
        <v>198</v>
      </c>
      <c r="E5" s="3" t="s">
        <v>199</v>
      </c>
      <c r="F5" s="3"/>
    </row>
    <row r="6" spans="1:11" ht="30.75" customHeight="1" x14ac:dyDescent="0.25">
      <c r="A6" s="48" t="s">
        <v>186</v>
      </c>
      <c r="B6" s="49">
        <v>2</v>
      </c>
      <c r="C6" s="50">
        <v>1.5</v>
      </c>
      <c r="D6" s="51">
        <f>26.45*C6</f>
        <v>39.674999999999997</v>
      </c>
      <c r="E6" s="52">
        <f>26.45*B6*C6</f>
        <v>79.349999999999994</v>
      </c>
      <c r="F6" s="53" t="s">
        <v>76</v>
      </c>
      <c r="G6" s="24"/>
      <c r="H6" s="24"/>
      <c r="I6" s="24"/>
      <c r="J6" s="25"/>
    </row>
    <row r="7" spans="1:11" x14ac:dyDescent="0.25">
      <c r="A7" s="48" t="s">
        <v>185</v>
      </c>
      <c r="B7" s="49">
        <v>1</v>
      </c>
      <c r="C7" s="50">
        <v>34.99</v>
      </c>
      <c r="D7" s="51">
        <f t="shared" ref="D7:D70" si="0">26.45*C7</f>
        <v>925.4855</v>
      </c>
      <c r="E7" s="52">
        <f>26.45*B7*C7</f>
        <v>925.4855</v>
      </c>
      <c r="F7" s="54" t="s">
        <v>184</v>
      </c>
      <c r="G7" s="16"/>
      <c r="H7" s="16"/>
      <c r="I7" s="16"/>
      <c r="J7" s="17"/>
    </row>
    <row r="8" spans="1:11" x14ac:dyDescent="0.25">
      <c r="A8" s="14" t="s">
        <v>183</v>
      </c>
      <c r="B8" s="55">
        <v>1</v>
      </c>
      <c r="C8" s="13">
        <v>25</v>
      </c>
      <c r="D8" s="51">
        <f t="shared" si="0"/>
        <v>661.25</v>
      </c>
      <c r="E8" s="52">
        <f>26.45*B8*C8</f>
        <v>661.25</v>
      </c>
      <c r="F8" s="54" t="s">
        <v>182</v>
      </c>
      <c r="G8" s="18"/>
      <c r="H8" s="18"/>
      <c r="I8" s="18"/>
      <c r="J8" s="19"/>
    </row>
    <row r="9" spans="1:11" x14ac:dyDescent="0.25">
      <c r="A9" s="48" t="s">
        <v>181</v>
      </c>
      <c r="B9" s="49">
        <v>1</v>
      </c>
      <c r="C9" s="50">
        <v>13.24</v>
      </c>
      <c r="D9" s="51">
        <f t="shared" si="0"/>
        <v>350.19799999999998</v>
      </c>
      <c r="E9" s="52">
        <f>26.45*B9*C9</f>
        <v>350.19799999999998</v>
      </c>
      <c r="F9" s="56" t="s">
        <v>72</v>
      </c>
      <c r="G9" s="16"/>
      <c r="H9" s="16"/>
      <c r="I9" s="16"/>
      <c r="J9" s="17"/>
    </row>
    <row r="10" spans="1:11" x14ac:dyDescent="0.25">
      <c r="A10" s="48" t="s">
        <v>180</v>
      </c>
      <c r="B10" s="49">
        <v>1</v>
      </c>
      <c r="C10" s="50">
        <v>9.98</v>
      </c>
      <c r="D10" s="51">
        <f t="shared" si="0"/>
        <v>263.971</v>
      </c>
      <c r="E10" s="52">
        <f>26.45*B10*C10</f>
        <v>263.971</v>
      </c>
      <c r="F10" s="57" t="s">
        <v>70</v>
      </c>
      <c r="G10" s="16"/>
      <c r="H10" s="16"/>
      <c r="I10" s="16"/>
      <c r="J10" s="17"/>
    </row>
    <row r="11" spans="1:11" x14ac:dyDescent="0.25">
      <c r="A11" s="14" t="s">
        <v>179</v>
      </c>
      <c r="B11" s="55">
        <v>1</v>
      </c>
      <c r="C11" s="13">
        <v>6.79</v>
      </c>
      <c r="D11" s="51">
        <f t="shared" si="0"/>
        <v>179.59549999999999</v>
      </c>
      <c r="E11" s="52">
        <f>26.45*B11*C11</f>
        <v>179.59549999999999</v>
      </c>
      <c r="F11" s="58" t="s">
        <v>68</v>
      </c>
      <c r="G11" s="18"/>
      <c r="H11" s="18"/>
      <c r="I11" s="18"/>
      <c r="J11" s="19"/>
    </row>
    <row r="12" spans="1:11" x14ac:dyDescent="0.25">
      <c r="A12" s="59" t="s">
        <v>178</v>
      </c>
      <c r="B12" s="49">
        <v>1</v>
      </c>
      <c r="C12" s="50">
        <v>5.57</v>
      </c>
      <c r="D12" s="51">
        <f t="shared" si="0"/>
        <v>147.32650000000001</v>
      </c>
      <c r="E12" s="52">
        <f>26.45*B12*C12</f>
        <v>147.32650000000001</v>
      </c>
      <c r="F12" s="58" t="s">
        <v>66</v>
      </c>
      <c r="G12" s="16"/>
      <c r="H12" s="16"/>
      <c r="I12" s="16"/>
      <c r="J12" s="17"/>
    </row>
    <row r="13" spans="1:11" x14ac:dyDescent="0.25">
      <c r="A13" s="48" t="s">
        <v>177</v>
      </c>
      <c r="B13" s="49">
        <v>2</v>
      </c>
      <c r="C13" s="50">
        <v>9.25</v>
      </c>
      <c r="D13" s="51">
        <f t="shared" si="0"/>
        <v>244.66249999999999</v>
      </c>
      <c r="E13" s="52">
        <f>26.45*B13*C13</f>
        <v>489.32499999999999</v>
      </c>
      <c r="F13" s="58" t="s">
        <v>64</v>
      </c>
      <c r="G13" s="16"/>
      <c r="H13" s="16"/>
      <c r="I13" s="16"/>
      <c r="J13" s="17"/>
    </row>
    <row r="14" spans="1:11" x14ac:dyDescent="0.25">
      <c r="A14" s="48" t="s">
        <v>176</v>
      </c>
      <c r="B14" s="60">
        <v>1</v>
      </c>
      <c r="C14" s="50">
        <v>6.49</v>
      </c>
      <c r="D14" s="51">
        <f t="shared" si="0"/>
        <v>171.66050000000001</v>
      </c>
      <c r="E14" s="52">
        <f>26.45*B14*C14</f>
        <v>171.66050000000001</v>
      </c>
      <c r="F14" s="58" t="s">
        <v>62</v>
      </c>
      <c r="G14" s="20"/>
      <c r="H14" s="20"/>
      <c r="I14" s="20"/>
      <c r="J14" s="21"/>
    </row>
    <row r="15" spans="1:11" x14ac:dyDescent="0.25">
      <c r="A15" s="48" t="s">
        <v>175</v>
      </c>
      <c r="B15" s="49">
        <v>1</v>
      </c>
      <c r="C15" s="50">
        <v>5.42</v>
      </c>
      <c r="D15" s="51">
        <f t="shared" si="0"/>
        <v>143.35899999999998</v>
      </c>
      <c r="E15" s="52">
        <f>26.45*B15*C15</f>
        <v>143.35899999999998</v>
      </c>
      <c r="F15" s="61" t="s">
        <v>60</v>
      </c>
      <c r="G15" s="16"/>
      <c r="H15" s="16"/>
      <c r="I15" s="16"/>
      <c r="J15" s="17"/>
    </row>
    <row r="16" spans="1:11" x14ac:dyDescent="0.25">
      <c r="A16" s="48" t="s">
        <v>174</v>
      </c>
      <c r="B16" s="49">
        <v>1</v>
      </c>
      <c r="C16" s="50">
        <v>86.95</v>
      </c>
      <c r="D16" s="51">
        <f t="shared" si="0"/>
        <v>2299.8274999999999</v>
      </c>
      <c r="E16" s="52">
        <f>26.45*B16*C16</f>
        <v>2299.8274999999999</v>
      </c>
      <c r="F16" s="62" t="s">
        <v>58</v>
      </c>
      <c r="G16" s="16"/>
      <c r="H16" s="16"/>
      <c r="I16" s="16"/>
      <c r="J16" s="17"/>
    </row>
    <row r="17" spans="1:10" x14ac:dyDescent="0.25">
      <c r="A17" s="48" t="s">
        <v>173</v>
      </c>
      <c r="B17" s="49">
        <v>1</v>
      </c>
      <c r="C17" s="50">
        <v>41.95</v>
      </c>
      <c r="D17" s="51">
        <f t="shared" si="0"/>
        <v>1109.5775000000001</v>
      </c>
      <c r="E17" s="52">
        <f>26.45*B17*C17</f>
        <v>1109.5775000000001</v>
      </c>
      <c r="F17" s="63" t="s">
        <v>56</v>
      </c>
      <c r="G17" s="16"/>
      <c r="H17" s="16"/>
      <c r="I17" s="16"/>
      <c r="J17" s="17"/>
    </row>
    <row r="18" spans="1:10" x14ac:dyDescent="0.25">
      <c r="A18" s="48" t="s">
        <v>172</v>
      </c>
      <c r="B18" s="49">
        <v>25</v>
      </c>
      <c r="C18" s="50">
        <v>2.8799999999999999E-2</v>
      </c>
      <c r="D18" s="51">
        <f t="shared" si="0"/>
        <v>0.76175999999999999</v>
      </c>
      <c r="E18" s="52">
        <f>26.45*B18*C18</f>
        <v>19.044</v>
      </c>
      <c r="F18" s="64" t="s">
        <v>54</v>
      </c>
      <c r="G18" s="22"/>
      <c r="H18" s="22"/>
      <c r="I18" s="22"/>
      <c r="J18" s="23"/>
    </row>
    <row r="19" spans="1:10" x14ac:dyDescent="0.25">
      <c r="A19" s="48" t="s">
        <v>171</v>
      </c>
      <c r="B19" s="49">
        <v>25</v>
      </c>
      <c r="C19" s="50">
        <v>2.8799999999999999E-2</v>
      </c>
      <c r="D19" s="51">
        <f t="shared" si="0"/>
        <v>0.76175999999999999</v>
      </c>
      <c r="E19" s="52">
        <f>26.45*B19*C19</f>
        <v>19.044</v>
      </c>
      <c r="F19" s="65" t="s">
        <v>52</v>
      </c>
      <c r="G19" s="24"/>
      <c r="H19" s="24"/>
      <c r="I19" s="24"/>
      <c r="J19" s="25"/>
    </row>
    <row r="20" spans="1:10" x14ac:dyDescent="0.25">
      <c r="A20" s="48" t="s">
        <v>170</v>
      </c>
      <c r="B20" s="49">
        <v>1</v>
      </c>
      <c r="C20" s="50">
        <v>24.95</v>
      </c>
      <c r="D20" s="51">
        <f t="shared" si="0"/>
        <v>659.92750000000001</v>
      </c>
      <c r="E20" s="52">
        <f>26.45*B20*C20</f>
        <v>659.92750000000001</v>
      </c>
      <c r="F20" s="65" t="s">
        <v>50</v>
      </c>
      <c r="G20" s="16"/>
      <c r="H20" s="16"/>
      <c r="I20" s="16"/>
      <c r="J20" s="17"/>
    </row>
    <row r="21" spans="1:10" x14ac:dyDescent="0.25">
      <c r="A21" s="48" t="s">
        <v>169</v>
      </c>
      <c r="B21" s="60">
        <v>1</v>
      </c>
      <c r="C21" s="50">
        <v>4.49</v>
      </c>
      <c r="D21" s="51">
        <f t="shared" si="0"/>
        <v>118.76050000000001</v>
      </c>
      <c r="E21" s="52">
        <f>26.45*B21*C21</f>
        <v>118.76050000000001</v>
      </c>
      <c r="F21" s="66" t="s">
        <v>48</v>
      </c>
      <c r="G21" s="20"/>
      <c r="H21" s="20"/>
      <c r="I21" s="20"/>
      <c r="J21" s="21"/>
    </row>
    <row r="22" spans="1:10" x14ac:dyDescent="0.25">
      <c r="A22" s="48" t="s">
        <v>168</v>
      </c>
      <c r="B22" s="49">
        <v>6</v>
      </c>
      <c r="C22" s="50">
        <v>25.27</v>
      </c>
      <c r="D22" s="51">
        <f t="shared" si="0"/>
        <v>668.39149999999995</v>
      </c>
      <c r="E22" s="52">
        <f>26.45*B22*C22</f>
        <v>4010.3489999999997</v>
      </c>
      <c r="F22" s="65" t="s">
        <v>46</v>
      </c>
      <c r="G22" s="16"/>
      <c r="H22" s="16"/>
      <c r="I22" s="16"/>
      <c r="J22" s="17"/>
    </row>
    <row r="23" spans="1:10" x14ac:dyDescent="0.25">
      <c r="A23" s="48" t="s">
        <v>167</v>
      </c>
      <c r="B23" s="49">
        <v>4</v>
      </c>
      <c r="C23" s="50">
        <v>12.9</v>
      </c>
      <c r="D23" s="51">
        <f t="shared" si="0"/>
        <v>341.20499999999998</v>
      </c>
      <c r="E23" s="52">
        <f>26.45*B23*C23</f>
        <v>1364.82</v>
      </c>
      <c r="F23" s="65" t="s">
        <v>44</v>
      </c>
      <c r="G23" s="16"/>
      <c r="H23" s="16"/>
      <c r="I23" s="16"/>
      <c r="J23" s="17"/>
    </row>
    <row r="24" spans="1:10" x14ac:dyDescent="0.25">
      <c r="A24" s="48" t="s">
        <v>166</v>
      </c>
      <c r="B24" s="49">
        <v>1</v>
      </c>
      <c r="C24" s="50">
        <f>38.9+36.9</f>
        <v>75.8</v>
      </c>
      <c r="D24" s="51">
        <f t="shared" si="0"/>
        <v>2004.9099999999999</v>
      </c>
      <c r="E24" s="52">
        <f>26.45*B24*C24</f>
        <v>2004.9099999999999</v>
      </c>
      <c r="F24" s="67" t="s">
        <v>42</v>
      </c>
      <c r="G24" s="16"/>
      <c r="H24" s="16"/>
      <c r="I24" s="16"/>
      <c r="J24" s="17"/>
    </row>
    <row r="25" spans="1:10" ht="30" x14ac:dyDescent="0.25">
      <c r="A25" s="48" t="s">
        <v>165</v>
      </c>
      <c r="B25" s="49">
        <v>300</v>
      </c>
      <c r="C25" s="50">
        <v>3.45</v>
      </c>
      <c r="D25" s="51">
        <f t="shared" si="0"/>
        <v>91.252499999999998</v>
      </c>
      <c r="E25" s="52">
        <f>26.45*C25</f>
        <v>91.252499999999998</v>
      </c>
      <c r="F25" s="68" t="s">
        <v>40</v>
      </c>
      <c r="G25" s="16"/>
      <c r="H25" s="16"/>
      <c r="I25" s="16"/>
      <c r="J25" s="17"/>
    </row>
    <row r="26" spans="1:10" x14ac:dyDescent="0.25">
      <c r="A26" s="48" t="s">
        <v>164</v>
      </c>
      <c r="B26" s="60">
        <v>25</v>
      </c>
      <c r="C26" s="50">
        <v>5.61</v>
      </c>
      <c r="D26" s="51">
        <f t="shared" si="0"/>
        <v>148.3845</v>
      </c>
      <c r="E26" s="52">
        <f>26.45*C26</f>
        <v>148.3845</v>
      </c>
      <c r="F26" s="69" t="s">
        <v>38</v>
      </c>
      <c r="G26" s="20"/>
      <c r="H26" s="20"/>
      <c r="I26" s="20"/>
      <c r="J26" s="21"/>
    </row>
    <row r="27" spans="1:10" x14ac:dyDescent="0.25">
      <c r="A27" s="48" t="s">
        <v>163</v>
      </c>
      <c r="B27" s="49">
        <v>200</v>
      </c>
      <c r="C27" s="50">
        <v>2.72</v>
      </c>
      <c r="D27" s="51">
        <f t="shared" si="0"/>
        <v>71.944000000000003</v>
      </c>
      <c r="E27" s="52">
        <f>26.45*C27</f>
        <v>71.944000000000003</v>
      </c>
      <c r="F27" s="70" t="s">
        <v>34</v>
      </c>
      <c r="G27" s="16"/>
      <c r="H27" s="16"/>
      <c r="I27" s="16"/>
      <c r="J27" s="17"/>
    </row>
    <row r="28" spans="1:10" x14ac:dyDescent="0.25">
      <c r="A28" s="48" t="s">
        <v>162</v>
      </c>
      <c r="B28" s="60">
        <v>100</v>
      </c>
      <c r="C28" s="50">
        <v>2.79</v>
      </c>
      <c r="D28" s="51">
        <f t="shared" si="0"/>
        <v>73.795500000000004</v>
      </c>
      <c r="E28" s="52">
        <f>26.45*C28</f>
        <v>73.795500000000004</v>
      </c>
      <c r="F28" s="70" t="s">
        <v>34</v>
      </c>
      <c r="G28" s="20"/>
      <c r="H28" s="20"/>
      <c r="I28" s="20"/>
      <c r="J28" s="21"/>
    </row>
    <row r="29" spans="1:10" x14ac:dyDescent="0.25">
      <c r="A29" s="71" t="s">
        <v>161</v>
      </c>
      <c r="B29" s="49">
        <v>100</v>
      </c>
      <c r="C29" s="50">
        <v>3.72</v>
      </c>
      <c r="D29" s="51">
        <f t="shared" si="0"/>
        <v>98.394000000000005</v>
      </c>
      <c r="E29" s="52">
        <f>26.45*C29</f>
        <v>98.394000000000005</v>
      </c>
      <c r="F29" s="72" t="s">
        <v>34</v>
      </c>
      <c r="G29" s="16"/>
      <c r="H29" s="16"/>
      <c r="I29" s="16"/>
      <c r="J29" s="17"/>
    </row>
    <row r="30" spans="1:10" x14ac:dyDescent="0.25">
      <c r="A30" s="71" t="s">
        <v>160</v>
      </c>
      <c r="B30" s="49">
        <v>100</v>
      </c>
      <c r="C30" s="50">
        <v>3.72</v>
      </c>
      <c r="D30" s="51">
        <f t="shared" si="0"/>
        <v>98.394000000000005</v>
      </c>
      <c r="E30" s="52">
        <f>26.45*C30</f>
        <v>98.394000000000005</v>
      </c>
      <c r="F30" s="73" t="s">
        <v>33</v>
      </c>
      <c r="G30" s="16"/>
      <c r="H30" s="16"/>
      <c r="I30" s="16"/>
      <c r="J30" s="17"/>
    </row>
    <row r="31" spans="1:10" x14ac:dyDescent="0.25">
      <c r="A31" s="71" t="s">
        <v>159</v>
      </c>
      <c r="B31" s="60">
        <v>100</v>
      </c>
      <c r="C31" s="50">
        <v>4.07</v>
      </c>
      <c r="D31" s="51">
        <f t="shared" si="0"/>
        <v>107.6515</v>
      </c>
      <c r="E31" s="52">
        <f>26.45*C31</f>
        <v>107.6515</v>
      </c>
      <c r="F31" s="42" t="s">
        <v>31</v>
      </c>
      <c r="G31" s="20"/>
      <c r="H31" s="20"/>
      <c r="I31" s="20"/>
      <c r="J31" s="21"/>
    </row>
    <row r="32" spans="1:10" x14ac:dyDescent="0.25">
      <c r="A32" s="71" t="s">
        <v>158</v>
      </c>
      <c r="B32" s="60">
        <v>100</v>
      </c>
      <c r="C32" s="50">
        <v>4.41</v>
      </c>
      <c r="D32" s="51">
        <f t="shared" si="0"/>
        <v>116.64449999999999</v>
      </c>
      <c r="E32" s="52">
        <f>26.45*C32</f>
        <v>116.64449999999999</v>
      </c>
      <c r="F32" s="42" t="s">
        <v>29</v>
      </c>
      <c r="G32" s="20"/>
      <c r="H32" s="20"/>
      <c r="I32" s="20"/>
      <c r="J32" s="21"/>
    </row>
    <row r="33" spans="1:10" x14ac:dyDescent="0.25">
      <c r="A33" s="71" t="s">
        <v>157</v>
      </c>
      <c r="B33" s="60">
        <v>50</v>
      </c>
      <c r="C33" s="50">
        <v>5.42</v>
      </c>
      <c r="D33" s="51">
        <f t="shared" si="0"/>
        <v>143.35899999999998</v>
      </c>
      <c r="E33" s="52">
        <f>26.45*C33</f>
        <v>143.35899999999998</v>
      </c>
      <c r="F33" s="42" t="s">
        <v>26</v>
      </c>
      <c r="G33" s="20"/>
      <c r="H33" s="20"/>
      <c r="I33" s="20"/>
      <c r="J33" s="21"/>
    </row>
    <row r="34" spans="1:10" x14ac:dyDescent="0.25">
      <c r="A34" s="71" t="s">
        <v>156</v>
      </c>
      <c r="B34" s="49">
        <v>50</v>
      </c>
      <c r="C34" s="50">
        <v>6.51</v>
      </c>
      <c r="D34" s="51">
        <f t="shared" si="0"/>
        <v>172.18949999999998</v>
      </c>
      <c r="E34" s="52">
        <f>26.45*C34</f>
        <v>172.18949999999998</v>
      </c>
      <c r="F34" s="42" t="s">
        <v>26</v>
      </c>
      <c r="G34" s="16"/>
      <c r="H34" s="16"/>
      <c r="I34" s="16"/>
      <c r="J34" s="17"/>
    </row>
    <row r="35" spans="1:10" x14ac:dyDescent="0.25">
      <c r="A35" s="71" t="s">
        <v>155</v>
      </c>
      <c r="B35" s="49">
        <v>100</v>
      </c>
      <c r="C35" s="50">
        <v>2.87</v>
      </c>
      <c r="D35" s="51">
        <f t="shared" si="0"/>
        <v>75.911500000000004</v>
      </c>
      <c r="E35" s="52">
        <f>26.45*C35</f>
        <v>75.911500000000004</v>
      </c>
      <c r="F35" s="74" t="s">
        <v>154</v>
      </c>
      <c r="G35" s="16"/>
      <c r="H35" s="16"/>
      <c r="I35" s="16"/>
      <c r="J35" s="17"/>
    </row>
    <row r="36" spans="1:10" x14ac:dyDescent="0.25">
      <c r="A36" s="71" t="s">
        <v>153</v>
      </c>
      <c r="B36" s="60">
        <v>100</v>
      </c>
      <c r="C36" s="50">
        <v>7.7</v>
      </c>
      <c r="D36" s="51">
        <f t="shared" si="0"/>
        <v>203.66499999999999</v>
      </c>
      <c r="E36" s="52">
        <f>26.45*C36</f>
        <v>203.66499999999999</v>
      </c>
      <c r="F36" s="42" t="s">
        <v>152</v>
      </c>
      <c r="G36" s="20"/>
      <c r="H36" s="20"/>
      <c r="I36" s="20"/>
      <c r="J36" s="21"/>
    </row>
    <row r="37" spans="1:10" x14ac:dyDescent="0.25">
      <c r="A37" s="48" t="s">
        <v>151</v>
      </c>
      <c r="B37" s="49">
        <v>1</v>
      </c>
      <c r="C37" s="50">
        <v>23.16</v>
      </c>
      <c r="D37" s="51">
        <f t="shared" si="0"/>
        <v>612.58199999999999</v>
      </c>
      <c r="E37" s="52">
        <f>26.45*B37*C37</f>
        <v>612.58199999999999</v>
      </c>
      <c r="F37" s="75" t="s">
        <v>150</v>
      </c>
      <c r="G37" s="16"/>
      <c r="H37" s="16"/>
      <c r="I37" s="16"/>
      <c r="J37" s="17"/>
    </row>
    <row r="38" spans="1:10" x14ac:dyDescent="0.25">
      <c r="A38" s="48" t="s">
        <v>149</v>
      </c>
      <c r="B38" s="49">
        <v>11</v>
      </c>
      <c r="C38" s="50">
        <v>2.72</v>
      </c>
      <c r="D38" s="51">
        <f t="shared" si="0"/>
        <v>71.944000000000003</v>
      </c>
      <c r="E38" s="52">
        <f>26.45*B38*C38</f>
        <v>791.38400000000001</v>
      </c>
      <c r="F38" s="75" t="s">
        <v>148</v>
      </c>
      <c r="G38" s="16"/>
      <c r="H38" s="16"/>
      <c r="I38" s="16"/>
      <c r="J38" s="17"/>
    </row>
    <row r="39" spans="1:10" x14ac:dyDescent="0.25">
      <c r="A39" s="48" t="s">
        <v>147</v>
      </c>
      <c r="B39" s="49">
        <v>1</v>
      </c>
      <c r="C39" s="50">
        <v>4.92</v>
      </c>
      <c r="D39" s="51">
        <f t="shared" si="0"/>
        <v>130.13399999999999</v>
      </c>
      <c r="E39" s="52">
        <f>26.45*B39*C39</f>
        <v>130.13399999999999</v>
      </c>
      <c r="F39" s="54" t="s">
        <v>146</v>
      </c>
      <c r="G39" s="16"/>
      <c r="H39" s="16"/>
      <c r="I39" s="16"/>
      <c r="J39" s="17"/>
    </row>
    <row r="40" spans="1:10" x14ac:dyDescent="0.25">
      <c r="A40" s="48" t="s">
        <v>145</v>
      </c>
      <c r="B40" s="60">
        <v>68</v>
      </c>
      <c r="C40" s="50">
        <v>0.23</v>
      </c>
      <c r="D40" s="51">
        <f t="shared" si="0"/>
        <v>6.0834999999999999</v>
      </c>
      <c r="E40" s="52">
        <f>26.45*B40*C40</f>
        <v>413.678</v>
      </c>
      <c r="F40" s="42" t="s">
        <v>144</v>
      </c>
      <c r="G40" s="20"/>
      <c r="H40" s="20"/>
      <c r="I40" s="20"/>
      <c r="J40" s="21"/>
    </row>
    <row r="41" spans="1:10" x14ac:dyDescent="0.25">
      <c r="A41" s="48" t="s">
        <v>143</v>
      </c>
      <c r="B41" s="60">
        <v>10</v>
      </c>
      <c r="C41" s="50">
        <v>0.23</v>
      </c>
      <c r="D41" s="51">
        <f t="shared" si="0"/>
        <v>6.0834999999999999</v>
      </c>
      <c r="E41" s="52">
        <f>26.45*B41*C41</f>
        <v>60.835000000000001</v>
      </c>
      <c r="F41" s="42" t="s">
        <v>142</v>
      </c>
      <c r="G41" s="20"/>
      <c r="H41" s="20"/>
      <c r="I41" s="20"/>
      <c r="J41" s="21"/>
    </row>
    <row r="42" spans="1:10" x14ac:dyDescent="0.25">
      <c r="A42" s="48" t="s">
        <v>141</v>
      </c>
      <c r="B42" s="60">
        <v>15</v>
      </c>
      <c r="C42" s="50">
        <v>0.27</v>
      </c>
      <c r="D42" s="51">
        <f t="shared" si="0"/>
        <v>7.1415000000000006</v>
      </c>
      <c r="E42" s="52">
        <f>26.45*B42*C42</f>
        <v>107.1225</v>
      </c>
      <c r="F42" s="42" t="s">
        <v>140</v>
      </c>
      <c r="G42" s="20"/>
      <c r="H42" s="20"/>
      <c r="I42" s="20"/>
      <c r="J42" s="21"/>
    </row>
    <row r="43" spans="1:10" x14ac:dyDescent="0.25">
      <c r="A43" s="48" t="s">
        <v>139</v>
      </c>
      <c r="B43" s="49">
        <v>10</v>
      </c>
      <c r="C43" s="50">
        <v>0.37</v>
      </c>
      <c r="D43" s="51">
        <f t="shared" si="0"/>
        <v>9.7865000000000002</v>
      </c>
      <c r="E43" s="52">
        <f>26.45*B43*C43</f>
        <v>97.864999999999995</v>
      </c>
      <c r="F43" s="74" t="s">
        <v>138</v>
      </c>
      <c r="G43" s="16"/>
      <c r="H43" s="16"/>
      <c r="I43" s="16"/>
      <c r="J43" s="17"/>
    </row>
    <row r="44" spans="1:10" x14ac:dyDescent="0.25">
      <c r="A44" s="48" t="s">
        <v>137</v>
      </c>
      <c r="B44" s="60">
        <v>10</v>
      </c>
      <c r="C44" s="50">
        <v>0.48</v>
      </c>
      <c r="D44" s="51">
        <f t="shared" si="0"/>
        <v>12.696</v>
      </c>
      <c r="E44" s="52">
        <f>26.45*B44*C44</f>
        <v>126.96</v>
      </c>
      <c r="F44" s="54" t="s">
        <v>136</v>
      </c>
      <c r="G44" s="20"/>
      <c r="H44" s="20"/>
      <c r="I44" s="20"/>
      <c r="J44" s="21"/>
    </row>
    <row r="45" spans="1:10" x14ac:dyDescent="0.25">
      <c r="A45" s="48" t="s">
        <v>135</v>
      </c>
      <c r="B45" s="49">
        <v>100</v>
      </c>
      <c r="C45" s="50">
        <v>1.17</v>
      </c>
      <c r="D45" s="51">
        <f t="shared" si="0"/>
        <v>30.946499999999997</v>
      </c>
      <c r="E45" s="52">
        <f>26.45*C45</f>
        <v>30.946499999999997</v>
      </c>
      <c r="F45" s="74" t="s">
        <v>134</v>
      </c>
      <c r="G45" s="16"/>
      <c r="H45" s="16"/>
      <c r="I45" s="16"/>
      <c r="J45" s="17"/>
    </row>
    <row r="46" spans="1:10" x14ac:dyDescent="0.25">
      <c r="A46" s="48" t="s">
        <v>133</v>
      </c>
      <c r="B46" s="60">
        <v>100</v>
      </c>
      <c r="C46" s="50">
        <v>1.4</v>
      </c>
      <c r="D46" s="51">
        <f t="shared" si="0"/>
        <v>37.029999999999994</v>
      </c>
      <c r="E46" s="52">
        <f>26.45*C46</f>
        <v>37.029999999999994</v>
      </c>
      <c r="F46" s="56" t="s">
        <v>132</v>
      </c>
      <c r="G46" s="20"/>
      <c r="H46" s="20"/>
      <c r="I46" s="20"/>
      <c r="J46" s="21"/>
    </row>
    <row r="47" spans="1:10" x14ac:dyDescent="0.25">
      <c r="A47" s="48" t="s">
        <v>131</v>
      </c>
      <c r="B47" s="49">
        <v>20</v>
      </c>
      <c r="C47" s="50">
        <f>2.47/5</f>
        <v>0.49400000000000005</v>
      </c>
      <c r="D47" s="51">
        <f t="shared" si="0"/>
        <v>13.066300000000002</v>
      </c>
      <c r="E47" s="52">
        <f>26.45*B47*C47</f>
        <v>261.32600000000002</v>
      </c>
      <c r="F47" s="74" t="s">
        <v>130</v>
      </c>
      <c r="G47" s="16"/>
      <c r="H47" s="16"/>
      <c r="I47" s="16"/>
      <c r="J47" s="17"/>
    </row>
    <row r="48" spans="1:10" x14ac:dyDescent="0.25">
      <c r="A48" s="48" t="s">
        <v>129</v>
      </c>
      <c r="B48" s="49">
        <v>5</v>
      </c>
      <c r="C48" s="50">
        <v>69.95</v>
      </c>
      <c r="D48" s="51">
        <f t="shared" si="0"/>
        <v>1850.1775</v>
      </c>
      <c r="E48" s="52">
        <f>26.45*C48</f>
        <v>1850.1775</v>
      </c>
      <c r="F48" s="54" t="s">
        <v>129</v>
      </c>
      <c r="G48" s="16"/>
      <c r="H48" s="16"/>
      <c r="I48" s="16"/>
      <c r="J48" s="17"/>
    </row>
    <row r="49" spans="1:10" ht="30" x14ac:dyDescent="0.25">
      <c r="A49" s="48" t="s">
        <v>128</v>
      </c>
      <c r="B49" s="49">
        <v>1</v>
      </c>
      <c r="C49" s="50">
        <v>14.95</v>
      </c>
      <c r="D49" s="51">
        <f t="shared" si="0"/>
        <v>395.42749999999995</v>
      </c>
      <c r="E49" s="52">
        <f>26.45*B49*C49</f>
        <v>395.42749999999995</v>
      </c>
      <c r="F49" s="54" t="s">
        <v>128</v>
      </c>
      <c r="G49" s="16"/>
      <c r="H49" s="16"/>
      <c r="I49" s="16"/>
      <c r="J49" s="17"/>
    </row>
    <row r="50" spans="1:10" ht="30" x14ac:dyDescent="0.25">
      <c r="A50" s="48" t="s">
        <v>127</v>
      </c>
      <c r="B50" s="49">
        <v>6</v>
      </c>
      <c r="C50" s="50">
        <v>34.950000000000003</v>
      </c>
      <c r="D50" s="51">
        <f t="shared" si="0"/>
        <v>924.42750000000001</v>
      </c>
      <c r="E50" s="52">
        <f>26.45*B50*C50</f>
        <v>5546.5649999999996</v>
      </c>
      <c r="F50" s="75" t="s">
        <v>126</v>
      </c>
      <c r="G50" s="16"/>
      <c r="H50" s="16"/>
      <c r="I50" s="16"/>
      <c r="J50" s="17"/>
    </row>
    <row r="51" spans="1:10" ht="30" x14ac:dyDescent="0.25">
      <c r="A51" s="48" t="s">
        <v>125</v>
      </c>
      <c r="B51" s="49">
        <v>4</v>
      </c>
      <c r="C51" s="50">
        <v>19.95</v>
      </c>
      <c r="D51" s="51">
        <f t="shared" si="0"/>
        <v>527.67750000000001</v>
      </c>
      <c r="E51" s="52">
        <f>26.45*B51*C51</f>
        <v>2110.71</v>
      </c>
      <c r="F51" s="75" t="s">
        <v>124</v>
      </c>
      <c r="G51" s="16"/>
      <c r="H51" s="16"/>
      <c r="I51" s="16"/>
      <c r="J51" s="17"/>
    </row>
    <row r="52" spans="1:10" x14ac:dyDescent="0.25">
      <c r="A52" s="48" t="s">
        <v>123</v>
      </c>
      <c r="B52" s="49">
        <v>6</v>
      </c>
      <c r="C52" s="50">
        <v>2.99</v>
      </c>
      <c r="D52" s="51">
        <f t="shared" si="0"/>
        <v>79.08550000000001</v>
      </c>
      <c r="E52" s="52">
        <f>26.45*B52*C52</f>
        <v>474.51299999999998</v>
      </c>
      <c r="F52" s="54" t="s">
        <v>123</v>
      </c>
      <c r="G52" s="16"/>
      <c r="H52" s="16"/>
      <c r="I52" s="16"/>
      <c r="J52" s="17"/>
    </row>
    <row r="53" spans="1:10" ht="30" x14ac:dyDescent="0.25">
      <c r="A53" s="48" t="s">
        <v>122</v>
      </c>
      <c r="B53" s="49">
        <v>8</v>
      </c>
      <c r="C53" s="50">
        <v>5.99</v>
      </c>
      <c r="D53" s="51">
        <f t="shared" si="0"/>
        <v>158.43549999999999</v>
      </c>
      <c r="E53" s="52">
        <f>26.45*B53*C53</f>
        <v>1267.4839999999999</v>
      </c>
      <c r="F53" s="54" t="s">
        <v>121</v>
      </c>
      <c r="G53" s="16"/>
      <c r="H53" s="16"/>
      <c r="I53" s="16"/>
      <c r="J53" s="17"/>
    </row>
    <row r="54" spans="1:10" x14ac:dyDescent="0.25">
      <c r="A54" s="48" t="s">
        <v>120</v>
      </c>
      <c r="B54" s="49">
        <v>6</v>
      </c>
      <c r="C54" s="50">
        <v>6.99</v>
      </c>
      <c r="D54" s="51">
        <f t="shared" si="0"/>
        <v>184.88550000000001</v>
      </c>
      <c r="E54" s="52">
        <f>26.45*B54*C54</f>
        <v>1109.3129999999999</v>
      </c>
      <c r="F54" s="54" t="s">
        <v>119</v>
      </c>
      <c r="G54" s="16"/>
      <c r="H54" s="16"/>
      <c r="I54" s="16"/>
      <c r="J54" s="17"/>
    </row>
    <row r="55" spans="1:10" ht="30" x14ac:dyDescent="0.25">
      <c r="A55" s="48" t="s">
        <v>118</v>
      </c>
      <c r="B55" s="49">
        <v>4</v>
      </c>
      <c r="C55" s="50">
        <v>5.99</v>
      </c>
      <c r="D55" s="51">
        <f t="shared" si="0"/>
        <v>158.43549999999999</v>
      </c>
      <c r="E55" s="52">
        <f>26.45*B55*C55</f>
        <v>633.74199999999996</v>
      </c>
      <c r="F55" s="54" t="s">
        <v>117</v>
      </c>
      <c r="G55" s="16"/>
      <c r="H55" s="16"/>
      <c r="I55" s="16"/>
      <c r="J55" s="17"/>
    </row>
    <row r="56" spans="1:10" ht="30" x14ac:dyDescent="0.25">
      <c r="A56" s="48" t="s">
        <v>116</v>
      </c>
      <c r="B56" s="49">
        <v>3</v>
      </c>
      <c r="C56" s="50">
        <v>5.99</v>
      </c>
      <c r="D56" s="51">
        <f t="shared" si="0"/>
        <v>158.43549999999999</v>
      </c>
      <c r="E56" s="52">
        <f>26.45*B56*C56</f>
        <v>475.30649999999997</v>
      </c>
      <c r="F56" s="54" t="s">
        <v>115</v>
      </c>
      <c r="G56" s="16"/>
      <c r="H56" s="16"/>
      <c r="I56" s="16"/>
      <c r="J56" s="17"/>
    </row>
    <row r="57" spans="1:10" ht="30" x14ac:dyDescent="0.25">
      <c r="A57" s="48" t="s">
        <v>114</v>
      </c>
      <c r="B57" s="49">
        <v>6</v>
      </c>
      <c r="C57" s="50">
        <v>5.99</v>
      </c>
      <c r="D57" s="51">
        <f t="shared" si="0"/>
        <v>158.43549999999999</v>
      </c>
      <c r="E57" s="52">
        <f>26.45*B57*C57</f>
        <v>950.61299999999994</v>
      </c>
      <c r="F57" s="54" t="s">
        <v>114</v>
      </c>
      <c r="G57" s="16"/>
      <c r="H57" s="16"/>
      <c r="I57" s="16"/>
      <c r="J57" s="17"/>
    </row>
    <row r="58" spans="1:10" x14ac:dyDescent="0.25">
      <c r="A58" s="48" t="s">
        <v>113</v>
      </c>
      <c r="B58" s="49">
        <v>4</v>
      </c>
      <c r="C58" s="50">
        <v>1.49</v>
      </c>
      <c r="D58" s="51">
        <f t="shared" si="0"/>
        <v>39.410499999999999</v>
      </c>
      <c r="E58" s="52">
        <f>26.45*B58*C58</f>
        <v>157.642</v>
      </c>
      <c r="F58" s="54" t="s">
        <v>112</v>
      </c>
      <c r="G58" s="16"/>
      <c r="H58" s="16"/>
      <c r="I58" s="16"/>
      <c r="J58" s="17"/>
    </row>
    <row r="59" spans="1:10" x14ac:dyDescent="0.25">
      <c r="A59" s="48" t="s">
        <v>111</v>
      </c>
      <c r="B59" s="60">
        <v>16</v>
      </c>
      <c r="C59" s="50">
        <v>5.99</v>
      </c>
      <c r="D59" s="51">
        <f t="shared" si="0"/>
        <v>158.43549999999999</v>
      </c>
      <c r="E59" s="52">
        <f>26.45*B59*C59</f>
        <v>2534.9679999999998</v>
      </c>
      <c r="F59" s="56" t="s">
        <v>110</v>
      </c>
      <c r="G59" s="20"/>
      <c r="H59" s="20"/>
      <c r="I59" s="20"/>
      <c r="J59" s="21"/>
    </row>
    <row r="60" spans="1:10" ht="30" x14ac:dyDescent="0.25">
      <c r="A60" s="59" t="s">
        <v>109</v>
      </c>
      <c r="B60" s="60">
        <v>4</v>
      </c>
      <c r="C60" s="50">
        <v>2.09</v>
      </c>
      <c r="D60" s="51">
        <f t="shared" si="0"/>
        <v>55.280499999999996</v>
      </c>
      <c r="E60" s="52">
        <f>26.45*B60*C60</f>
        <v>221.12199999999999</v>
      </c>
      <c r="F60" s="56" t="s">
        <v>108</v>
      </c>
      <c r="G60" s="20"/>
      <c r="H60" s="20"/>
      <c r="I60" s="20"/>
      <c r="J60" s="21"/>
    </row>
    <row r="61" spans="1:10" ht="30" x14ac:dyDescent="0.25">
      <c r="A61" s="59" t="s">
        <v>107</v>
      </c>
      <c r="B61" s="60">
        <v>1</v>
      </c>
      <c r="C61" s="50">
        <v>1.49</v>
      </c>
      <c r="D61" s="51">
        <f t="shared" si="0"/>
        <v>39.410499999999999</v>
      </c>
      <c r="E61" s="52">
        <f>26.45*B61*C61</f>
        <v>39.410499999999999</v>
      </c>
      <c r="F61" s="56" t="s">
        <v>106</v>
      </c>
      <c r="G61" s="20"/>
      <c r="H61" s="20"/>
      <c r="I61" s="20"/>
      <c r="J61" s="21"/>
    </row>
    <row r="62" spans="1:10" x14ac:dyDescent="0.25">
      <c r="A62" s="48" t="s">
        <v>105</v>
      </c>
      <c r="B62" s="49">
        <v>18</v>
      </c>
      <c r="C62" s="50">
        <v>3.99</v>
      </c>
      <c r="D62" s="51">
        <f t="shared" si="0"/>
        <v>105.5355</v>
      </c>
      <c r="E62" s="52">
        <f>26.45*B62*C62</f>
        <v>1899.6389999999999</v>
      </c>
      <c r="F62" s="54" t="s">
        <v>104</v>
      </c>
      <c r="G62" s="16"/>
      <c r="H62" s="16"/>
      <c r="I62" s="16"/>
      <c r="J62" s="17"/>
    </row>
    <row r="63" spans="1:10" ht="45" x14ac:dyDescent="0.25">
      <c r="A63" s="48" t="s">
        <v>103</v>
      </c>
      <c r="B63" s="49">
        <v>2</v>
      </c>
      <c r="C63" s="50">
        <v>5.99</v>
      </c>
      <c r="D63" s="51">
        <f t="shared" si="0"/>
        <v>158.43549999999999</v>
      </c>
      <c r="E63" s="52">
        <f>26.45*B63*C63</f>
        <v>316.87099999999998</v>
      </c>
      <c r="F63" s="54" t="s">
        <v>103</v>
      </c>
      <c r="G63" s="16"/>
      <c r="H63" s="16"/>
      <c r="I63" s="16"/>
      <c r="J63" s="17"/>
    </row>
    <row r="64" spans="1:10" x14ac:dyDescent="0.25">
      <c r="A64" s="48" t="s">
        <v>102</v>
      </c>
      <c r="B64" s="49">
        <v>8</v>
      </c>
      <c r="C64" s="50">
        <v>2.39</v>
      </c>
      <c r="D64" s="51">
        <f t="shared" si="0"/>
        <v>63.215499999999999</v>
      </c>
      <c r="E64" s="52">
        <f>26.45*B64*C64</f>
        <v>505.72399999999999</v>
      </c>
      <c r="F64" s="54" t="s">
        <v>101</v>
      </c>
      <c r="G64" s="16"/>
      <c r="H64" s="16"/>
      <c r="I64" s="16"/>
      <c r="J64" s="17"/>
    </row>
    <row r="65" spans="1:10" ht="30" x14ac:dyDescent="0.25">
      <c r="A65" s="48" t="s">
        <v>100</v>
      </c>
      <c r="B65" s="49">
        <v>4</v>
      </c>
      <c r="C65" s="50">
        <v>4.99</v>
      </c>
      <c r="D65" s="51">
        <f t="shared" si="0"/>
        <v>131.9855</v>
      </c>
      <c r="E65" s="52">
        <f>26.45*B65*C65</f>
        <v>527.94200000000001</v>
      </c>
      <c r="F65" s="54" t="s">
        <v>100</v>
      </c>
      <c r="G65" s="16"/>
      <c r="H65" s="16"/>
      <c r="I65" s="16"/>
      <c r="J65" s="17"/>
    </row>
    <row r="66" spans="1:10" ht="30" x14ac:dyDescent="0.25">
      <c r="A66" s="48" t="s">
        <v>99</v>
      </c>
      <c r="B66" s="49">
        <v>2</v>
      </c>
      <c r="C66" s="50">
        <v>9.99</v>
      </c>
      <c r="D66" s="51">
        <f t="shared" si="0"/>
        <v>264.2355</v>
      </c>
      <c r="E66" s="52">
        <f>26.45*B66*C66</f>
        <v>528.471</v>
      </c>
      <c r="F66" s="54" t="s">
        <v>99</v>
      </c>
      <c r="G66" s="16"/>
      <c r="H66" s="16"/>
      <c r="I66" s="16"/>
      <c r="J66" s="17"/>
    </row>
    <row r="67" spans="1:10" ht="45" x14ac:dyDescent="0.25">
      <c r="A67" s="48" t="s">
        <v>98</v>
      </c>
      <c r="B67" s="49">
        <v>6</v>
      </c>
      <c r="C67" s="50">
        <v>5.99</v>
      </c>
      <c r="D67" s="51">
        <f t="shared" si="0"/>
        <v>158.43549999999999</v>
      </c>
      <c r="E67" s="52">
        <f>26.45*B67*C67</f>
        <v>950.61299999999994</v>
      </c>
      <c r="F67" s="54" t="s">
        <v>98</v>
      </c>
      <c r="G67" s="16"/>
      <c r="H67" s="16"/>
      <c r="I67" s="16"/>
      <c r="J67" s="17"/>
    </row>
    <row r="68" spans="1:10" x14ac:dyDescent="0.25">
      <c r="A68" s="48" t="s">
        <v>97</v>
      </c>
      <c r="B68" s="49">
        <v>4</v>
      </c>
      <c r="C68" s="50">
        <v>3.69</v>
      </c>
      <c r="D68" s="51">
        <f t="shared" si="0"/>
        <v>97.600499999999997</v>
      </c>
      <c r="E68" s="52">
        <f>26.45*B68*C68</f>
        <v>390.40199999999999</v>
      </c>
      <c r="F68" s="54" t="s">
        <v>96</v>
      </c>
      <c r="G68" s="16"/>
      <c r="H68" s="16"/>
      <c r="I68" s="16"/>
      <c r="J68" s="17"/>
    </row>
    <row r="69" spans="1:10" x14ac:dyDescent="0.25">
      <c r="A69" s="48" t="s">
        <v>95</v>
      </c>
      <c r="B69" s="49">
        <v>4</v>
      </c>
      <c r="C69" s="50">
        <v>7.99</v>
      </c>
      <c r="D69" s="51">
        <f t="shared" si="0"/>
        <v>211.3355</v>
      </c>
      <c r="E69" s="52">
        <f>26.45*B69*C69</f>
        <v>845.34199999999998</v>
      </c>
      <c r="F69" s="54" t="s">
        <v>94</v>
      </c>
      <c r="G69" s="16"/>
      <c r="H69" s="16"/>
      <c r="I69" s="16"/>
      <c r="J69" s="17"/>
    </row>
    <row r="70" spans="1:10" x14ac:dyDescent="0.25">
      <c r="A70" s="48" t="s">
        <v>93</v>
      </c>
      <c r="B70" s="49">
        <v>4</v>
      </c>
      <c r="C70" s="50">
        <v>4.49</v>
      </c>
      <c r="D70" s="51">
        <f t="shared" si="0"/>
        <v>118.76050000000001</v>
      </c>
      <c r="E70" s="52">
        <f>26.45*B70*C70</f>
        <v>475.04200000000003</v>
      </c>
      <c r="F70" s="54" t="s">
        <v>92</v>
      </c>
      <c r="G70" s="16"/>
      <c r="H70" s="16"/>
      <c r="I70" s="16"/>
      <c r="J70" s="17"/>
    </row>
    <row r="71" spans="1:10" ht="30" x14ac:dyDescent="0.25">
      <c r="A71" s="48" t="s">
        <v>91</v>
      </c>
      <c r="B71" s="49">
        <v>2</v>
      </c>
      <c r="C71" s="50">
        <v>16.989999999999998</v>
      </c>
      <c r="D71" s="51">
        <f t="shared" ref="D71:D102" si="1">26.45*C71</f>
        <v>449.38549999999992</v>
      </c>
      <c r="E71" s="52">
        <f>26.45*B71*C71</f>
        <v>898.77099999999984</v>
      </c>
      <c r="F71" s="54" t="s">
        <v>90</v>
      </c>
      <c r="G71" s="16"/>
      <c r="H71" s="16"/>
      <c r="I71" s="16"/>
      <c r="J71" s="17"/>
    </row>
    <row r="72" spans="1:10" ht="30" x14ac:dyDescent="0.25">
      <c r="A72" s="48" t="s">
        <v>89</v>
      </c>
      <c r="B72" s="49">
        <v>3</v>
      </c>
      <c r="C72" s="50">
        <v>13.99</v>
      </c>
      <c r="D72" s="51">
        <f t="shared" si="1"/>
        <v>370.03550000000001</v>
      </c>
      <c r="E72" s="52">
        <f>26.45*B72*C72</f>
        <v>1110.1064999999999</v>
      </c>
      <c r="F72" s="54" t="s">
        <v>88</v>
      </c>
      <c r="G72" s="16"/>
      <c r="H72" s="16"/>
      <c r="I72" s="16"/>
      <c r="J72" s="17"/>
    </row>
    <row r="73" spans="1:10" x14ac:dyDescent="0.25">
      <c r="A73" s="59" t="s">
        <v>87</v>
      </c>
      <c r="B73" s="60">
        <v>4</v>
      </c>
      <c r="C73" s="50">
        <v>4.99</v>
      </c>
      <c r="D73" s="51">
        <f t="shared" si="1"/>
        <v>131.9855</v>
      </c>
      <c r="E73" s="52">
        <f>26.45*B73*C73</f>
        <v>527.94200000000001</v>
      </c>
      <c r="F73" s="75" t="s">
        <v>86</v>
      </c>
      <c r="G73" s="20"/>
      <c r="H73" s="20"/>
      <c r="I73" s="20"/>
      <c r="J73" s="21"/>
    </row>
    <row r="74" spans="1:10" x14ac:dyDescent="0.25">
      <c r="A74" s="48" t="s">
        <v>85</v>
      </c>
      <c r="B74" s="49">
        <v>2</v>
      </c>
      <c r="C74" s="50">
        <v>7.99</v>
      </c>
      <c r="D74" s="51">
        <f t="shared" si="1"/>
        <v>211.3355</v>
      </c>
      <c r="E74" s="52">
        <f>26.45*B74*C74</f>
        <v>422.67099999999999</v>
      </c>
      <c r="F74" s="54" t="s">
        <v>84</v>
      </c>
      <c r="G74" s="16"/>
      <c r="H74" s="16"/>
      <c r="I74" s="16"/>
      <c r="J74" s="17"/>
    </row>
    <row r="75" spans="1:10" x14ac:dyDescent="0.25">
      <c r="A75" s="48" t="s">
        <v>83</v>
      </c>
      <c r="B75" s="49">
        <v>34</v>
      </c>
      <c r="C75" s="50">
        <v>3.99</v>
      </c>
      <c r="D75" s="51">
        <f t="shared" si="1"/>
        <v>105.5355</v>
      </c>
      <c r="E75" s="52">
        <f>26.45*B75*C75</f>
        <v>3588.2069999999999</v>
      </c>
      <c r="F75" s="54" t="s">
        <v>83</v>
      </c>
      <c r="G75" s="16"/>
      <c r="H75" s="16"/>
      <c r="I75" s="16"/>
      <c r="J75" s="17"/>
    </row>
    <row r="76" spans="1:10" x14ac:dyDescent="0.25">
      <c r="A76" s="48" t="s">
        <v>82</v>
      </c>
      <c r="B76" s="49">
        <v>8</v>
      </c>
      <c r="C76" s="50">
        <v>2.79</v>
      </c>
      <c r="D76" s="51">
        <f t="shared" si="1"/>
        <v>73.795500000000004</v>
      </c>
      <c r="E76" s="52">
        <f>26.45*B76*C76</f>
        <v>590.36400000000003</v>
      </c>
      <c r="F76" s="54" t="s">
        <v>81</v>
      </c>
      <c r="G76" s="16"/>
      <c r="H76" s="16"/>
      <c r="I76" s="16"/>
      <c r="J76" s="17"/>
    </row>
    <row r="77" spans="1:10" ht="30" x14ac:dyDescent="0.25">
      <c r="A77" s="48" t="s">
        <v>80</v>
      </c>
      <c r="B77" s="49">
        <v>1</v>
      </c>
      <c r="C77" s="50">
        <v>1.29</v>
      </c>
      <c r="D77" s="51">
        <f t="shared" si="1"/>
        <v>34.1205</v>
      </c>
      <c r="E77" s="52">
        <f>26.45*B77*C77</f>
        <v>34.1205</v>
      </c>
      <c r="F77" s="54" t="s">
        <v>80</v>
      </c>
      <c r="G77" s="16"/>
      <c r="H77" s="16"/>
      <c r="I77" s="16"/>
      <c r="J77" s="17"/>
    </row>
    <row r="78" spans="1:10" x14ac:dyDescent="0.25">
      <c r="A78" s="48" t="s">
        <v>79</v>
      </c>
      <c r="B78" s="60">
        <v>4</v>
      </c>
      <c r="C78" s="50">
        <v>3.99</v>
      </c>
      <c r="D78" s="51">
        <f t="shared" si="1"/>
        <v>105.5355</v>
      </c>
      <c r="E78" s="52">
        <f>26.45*B78*C78</f>
        <v>422.142</v>
      </c>
      <c r="F78" s="56" t="s">
        <v>78</v>
      </c>
      <c r="G78" s="20"/>
      <c r="H78" s="20"/>
      <c r="I78" s="20"/>
      <c r="J78" s="21"/>
    </row>
    <row r="79" spans="1:10" x14ac:dyDescent="0.25">
      <c r="A79" s="59" t="s">
        <v>77</v>
      </c>
      <c r="B79" s="60">
        <v>16</v>
      </c>
      <c r="C79" s="50">
        <v>1.79</v>
      </c>
      <c r="D79" s="51">
        <f t="shared" si="1"/>
        <v>47.345500000000001</v>
      </c>
      <c r="E79" s="52">
        <f>26.45*B79*C79</f>
        <v>757.52800000000002</v>
      </c>
      <c r="F79" s="56" t="s">
        <v>76</v>
      </c>
      <c r="G79" s="20"/>
      <c r="H79" s="20"/>
      <c r="I79" s="20"/>
      <c r="J79" s="21"/>
    </row>
    <row r="80" spans="1:10" x14ac:dyDescent="0.25">
      <c r="A80" s="48" t="s">
        <v>75</v>
      </c>
      <c r="B80" s="49">
        <v>4</v>
      </c>
      <c r="C80" s="50">
        <v>6.8</v>
      </c>
      <c r="D80" s="51">
        <f t="shared" si="1"/>
        <v>179.85999999999999</v>
      </c>
      <c r="E80" s="52">
        <f>26.45*B80*C80</f>
        <v>719.43999999999994</v>
      </c>
      <c r="F80" s="54" t="s">
        <v>75</v>
      </c>
      <c r="G80" s="16"/>
      <c r="H80" s="16"/>
      <c r="I80" s="16"/>
      <c r="J80" s="17"/>
    </row>
    <row r="81" spans="1:10" x14ac:dyDescent="0.25">
      <c r="A81" s="48" t="s">
        <v>74</v>
      </c>
      <c r="B81" s="49">
        <v>4</v>
      </c>
      <c r="C81" s="76">
        <v>55.5</v>
      </c>
      <c r="D81" s="51">
        <f t="shared" si="1"/>
        <v>1467.9749999999999</v>
      </c>
      <c r="E81" s="52">
        <f>26.45*B81*C81</f>
        <v>5871.9</v>
      </c>
      <c r="F81" s="54" t="s">
        <v>74</v>
      </c>
      <c r="G81" s="16"/>
      <c r="H81" s="16"/>
      <c r="I81" s="16"/>
      <c r="J81" s="17"/>
    </row>
    <row r="82" spans="1:10" x14ac:dyDescent="0.25">
      <c r="A82" s="48" t="s">
        <v>73</v>
      </c>
      <c r="B82" s="60">
        <v>1</v>
      </c>
      <c r="C82" s="50">
        <v>4.95</v>
      </c>
      <c r="D82" s="51">
        <f t="shared" si="1"/>
        <v>130.92750000000001</v>
      </c>
      <c r="E82" s="52">
        <f>26.45*B82*C82</f>
        <v>130.92750000000001</v>
      </c>
      <c r="F82" s="56" t="s">
        <v>72</v>
      </c>
      <c r="G82" s="20"/>
      <c r="H82" s="20"/>
      <c r="I82" s="20"/>
      <c r="J82" s="21"/>
    </row>
    <row r="83" spans="1:10" x14ac:dyDescent="0.25">
      <c r="A83" s="48" t="s">
        <v>71</v>
      </c>
      <c r="B83" s="60">
        <v>1</v>
      </c>
      <c r="C83" s="50">
        <v>4.95</v>
      </c>
      <c r="D83" s="51">
        <f t="shared" si="1"/>
        <v>130.92750000000001</v>
      </c>
      <c r="E83" s="52">
        <f>26.45*B83*C83</f>
        <v>130.92750000000001</v>
      </c>
      <c r="F83" s="57" t="s">
        <v>70</v>
      </c>
      <c r="G83" s="20"/>
      <c r="H83" s="20"/>
      <c r="I83" s="20"/>
      <c r="J83" s="21"/>
    </row>
    <row r="84" spans="1:10" x14ac:dyDescent="0.25">
      <c r="A84" s="48" t="s">
        <v>69</v>
      </c>
      <c r="B84" s="60">
        <v>1</v>
      </c>
      <c r="C84" s="50">
        <v>4.95</v>
      </c>
      <c r="D84" s="51">
        <f t="shared" si="1"/>
        <v>130.92750000000001</v>
      </c>
      <c r="E84" s="52">
        <f>26.45*B84*C84</f>
        <v>130.92750000000001</v>
      </c>
      <c r="F84" s="58" t="s">
        <v>68</v>
      </c>
      <c r="G84" s="20"/>
      <c r="H84" s="20"/>
      <c r="I84" s="20"/>
      <c r="J84" s="21"/>
    </row>
    <row r="85" spans="1:10" x14ac:dyDescent="0.25">
      <c r="A85" s="48" t="s">
        <v>67</v>
      </c>
      <c r="B85" s="60">
        <v>1</v>
      </c>
      <c r="C85" s="50">
        <v>4.95</v>
      </c>
      <c r="D85" s="51">
        <f t="shared" si="1"/>
        <v>130.92750000000001</v>
      </c>
      <c r="E85" s="52">
        <f>26.45*B85*C85</f>
        <v>130.92750000000001</v>
      </c>
      <c r="F85" s="58" t="s">
        <v>66</v>
      </c>
      <c r="G85" s="20"/>
      <c r="H85" s="20"/>
      <c r="I85" s="20"/>
      <c r="J85" s="21"/>
    </row>
    <row r="86" spans="1:10" x14ac:dyDescent="0.25">
      <c r="A86" s="48" t="s">
        <v>65</v>
      </c>
      <c r="B86" s="60">
        <v>1</v>
      </c>
      <c r="C86" s="50">
        <v>4.95</v>
      </c>
      <c r="D86" s="51">
        <f t="shared" si="1"/>
        <v>130.92750000000001</v>
      </c>
      <c r="E86" s="52">
        <f>26.45*B86*C86</f>
        <v>130.92750000000001</v>
      </c>
      <c r="F86" s="58" t="s">
        <v>64</v>
      </c>
      <c r="G86" s="20"/>
      <c r="H86" s="20"/>
      <c r="I86" s="20"/>
      <c r="J86" s="21"/>
    </row>
    <row r="87" spans="1:10" x14ac:dyDescent="0.25">
      <c r="A87" s="48" t="s">
        <v>63</v>
      </c>
      <c r="B87" s="60">
        <v>1</v>
      </c>
      <c r="C87" s="50">
        <v>4.95</v>
      </c>
      <c r="D87" s="51">
        <f t="shared" si="1"/>
        <v>130.92750000000001</v>
      </c>
      <c r="E87" s="52">
        <f>26.45*B87*C87</f>
        <v>130.92750000000001</v>
      </c>
      <c r="F87" s="58" t="s">
        <v>62</v>
      </c>
      <c r="G87" s="20"/>
      <c r="H87" s="20"/>
      <c r="I87" s="20"/>
      <c r="J87" s="21"/>
    </row>
    <row r="88" spans="1:10" x14ac:dyDescent="0.25">
      <c r="A88" s="77" t="s">
        <v>61</v>
      </c>
      <c r="B88" s="60">
        <v>10</v>
      </c>
      <c r="C88" s="50">
        <v>0.36699999999999999</v>
      </c>
      <c r="D88" s="51">
        <f t="shared" si="1"/>
        <v>9.7071500000000004</v>
      </c>
      <c r="E88" s="52">
        <f>26.45*B88*C88</f>
        <v>97.0715</v>
      </c>
      <c r="F88" s="61" t="s">
        <v>60</v>
      </c>
      <c r="G88" s="26"/>
      <c r="H88" s="26"/>
      <c r="I88" s="26"/>
      <c r="J88" s="27"/>
    </row>
    <row r="89" spans="1:10" x14ac:dyDescent="0.25">
      <c r="A89" s="78" t="s">
        <v>59</v>
      </c>
      <c r="B89" s="79">
        <v>10</v>
      </c>
      <c r="C89" s="80">
        <v>0.04</v>
      </c>
      <c r="D89" s="51">
        <f t="shared" si="1"/>
        <v>1.0580000000000001</v>
      </c>
      <c r="E89" s="52">
        <f>26.45*B89*C89</f>
        <v>10.58</v>
      </c>
      <c r="F89" s="62" t="s">
        <v>58</v>
      </c>
      <c r="G89" s="28"/>
      <c r="H89" s="28"/>
      <c r="I89" s="28"/>
      <c r="J89" s="29"/>
    </row>
    <row r="90" spans="1:10" x14ac:dyDescent="0.25">
      <c r="A90" s="81" t="s">
        <v>57</v>
      </c>
      <c r="B90" s="82">
        <v>0</v>
      </c>
      <c r="C90" s="83">
        <v>12.99</v>
      </c>
      <c r="D90" s="51">
        <f t="shared" si="1"/>
        <v>343.58550000000002</v>
      </c>
      <c r="E90" s="52">
        <f>26.45*B90*C90</f>
        <v>0</v>
      </c>
      <c r="F90" s="63" t="s">
        <v>56</v>
      </c>
      <c r="G90" s="30"/>
      <c r="H90" s="30"/>
      <c r="I90" s="30"/>
      <c r="J90" s="31"/>
    </row>
    <row r="91" spans="1:10" x14ac:dyDescent="0.25">
      <c r="A91" s="81" t="s">
        <v>55</v>
      </c>
      <c r="B91" s="82">
        <v>0</v>
      </c>
      <c r="C91" s="83">
        <v>25.99</v>
      </c>
      <c r="D91" s="51">
        <f t="shared" si="1"/>
        <v>687.43549999999993</v>
      </c>
      <c r="E91" s="52">
        <f>26.45*B91*C91</f>
        <v>0</v>
      </c>
      <c r="F91" s="64" t="s">
        <v>54</v>
      </c>
      <c r="G91" s="30"/>
      <c r="H91" s="30"/>
      <c r="I91" s="30"/>
      <c r="J91" s="31"/>
    </row>
    <row r="92" spans="1:10" x14ac:dyDescent="0.25">
      <c r="A92" s="84" t="s">
        <v>53</v>
      </c>
      <c r="B92" s="79">
        <v>1</v>
      </c>
      <c r="C92" s="80">
        <v>7.99</v>
      </c>
      <c r="D92" s="51">
        <f t="shared" si="1"/>
        <v>211.3355</v>
      </c>
      <c r="E92" s="52">
        <f>26.45*B92*C92</f>
        <v>211.3355</v>
      </c>
      <c r="F92" s="65" t="s">
        <v>52</v>
      </c>
      <c r="G92" s="32"/>
      <c r="H92" s="32"/>
      <c r="I92" s="32"/>
      <c r="J92" s="33"/>
    </row>
    <row r="93" spans="1:10" x14ac:dyDescent="0.25">
      <c r="A93" s="84" t="s">
        <v>51</v>
      </c>
      <c r="B93" s="79">
        <v>1</v>
      </c>
      <c r="C93" s="80">
        <v>15.59</v>
      </c>
      <c r="D93" s="51">
        <f t="shared" si="1"/>
        <v>412.35550000000001</v>
      </c>
      <c r="E93" s="52">
        <f>26.45*B93*C93</f>
        <v>412.35550000000001</v>
      </c>
      <c r="F93" s="65" t="s">
        <v>50</v>
      </c>
      <c r="G93" s="32"/>
      <c r="H93" s="32"/>
      <c r="I93" s="32"/>
      <c r="J93" s="33"/>
    </row>
    <row r="94" spans="1:10" x14ac:dyDescent="0.25">
      <c r="A94" s="84" t="s">
        <v>49</v>
      </c>
      <c r="B94" s="79">
        <v>1</v>
      </c>
      <c r="C94" s="80">
        <v>12.56</v>
      </c>
      <c r="D94" s="51">
        <f t="shared" si="1"/>
        <v>332.21199999999999</v>
      </c>
      <c r="E94" s="52">
        <f>26.45*B94*C94</f>
        <v>332.21199999999999</v>
      </c>
      <c r="F94" s="66" t="s">
        <v>48</v>
      </c>
      <c r="G94" s="32"/>
      <c r="H94" s="32"/>
      <c r="I94" s="32"/>
      <c r="J94" s="33"/>
    </row>
    <row r="95" spans="1:10" x14ac:dyDescent="0.25">
      <c r="A95" s="84" t="s">
        <v>47</v>
      </c>
      <c r="B95" s="79">
        <v>1</v>
      </c>
      <c r="C95" s="80">
        <v>15.59</v>
      </c>
      <c r="D95" s="51">
        <f t="shared" si="1"/>
        <v>412.35550000000001</v>
      </c>
      <c r="E95" s="52">
        <f>26.45*B95*C95</f>
        <v>412.35550000000001</v>
      </c>
      <c r="F95" s="65" t="s">
        <v>46</v>
      </c>
      <c r="G95" s="32"/>
      <c r="H95" s="32"/>
      <c r="I95" s="32"/>
      <c r="J95" s="33"/>
    </row>
    <row r="96" spans="1:10" x14ac:dyDescent="0.25">
      <c r="A96" s="84" t="s">
        <v>45</v>
      </c>
      <c r="B96" s="79">
        <v>1</v>
      </c>
      <c r="C96" s="80">
        <v>15.59</v>
      </c>
      <c r="D96" s="51">
        <f t="shared" si="1"/>
        <v>412.35550000000001</v>
      </c>
      <c r="E96" s="52">
        <f>26.45*B96*C96</f>
        <v>412.35550000000001</v>
      </c>
      <c r="F96" s="65" t="s">
        <v>44</v>
      </c>
      <c r="G96" s="32"/>
      <c r="H96" s="32"/>
      <c r="I96" s="32"/>
      <c r="J96" s="33"/>
    </row>
    <row r="97" spans="1:10" x14ac:dyDescent="0.25">
      <c r="A97" s="14" t="s">
        <v>43</v>
      </c>
      <c r="B97" s="55">
        <v>5</v>
      </c>
      <c r="C97" s="13">
        <v>3.95</v>
      </c>
      <c r="D97" s="51">
        <f t="shared" si="1"/>
        <v>104.47750000000001</v>
      </c>
      <c r="E97" s="52">
        <f>26.45*B97*C97</f>
        <v>522.38750000000005</v>
      </c>
      <c r="F97" s="67" t="s">
        <v>42</v>
      </c>
      <c r="G97" s="18"/>
      <c r="H97" s="18"/>
      <c r="I97" s="18"/>
      <c r="J97" s="19"/>
    </row>
    <row r="98" spans="1:10" ht="30" x14ac:dyDescent="0.25">
      <c r="A98" s="85" t="s">
        <v>41</v>
      </c>
      <c r="B98" s="86">
        <v>10</v>
      </c>
      <c r="C98" s="87">
        <v>0.59</v>
      </c>
      <c r="D98" s="51">
        <f t="shared" si="1"/>
        <v>15.605499999999999</v>
      </c>
      <c r="E98" s="52">
        <f>26.45*B98*C98</f>
        <v>156.05499999999998</v>
      </c>
      <c r="F98" s="68" t="s">
        <v>40</v>
      </c>
      <c r="G98" s="34"/>
      <c r="H98" s="34"/>
      <c r="I98" s="34"/>
      <c r="J98" s="35"/>
    </row>
    <row r="99" spans="1:10" x14ac:dyDescent="0.25">
      <c r="A99" s="85" t="s">
        <v>39</v>
      </c>
      <c r="B99" s="86">
        <v>20</v>
      </c>
      <c r="C99" s="87">
        <v>0.35</v>
      </c>
      <c r="D99" s="51">
        <f t="shared" si="1"/>
        <v>9.2574999999999985</v>
      </c>
      <c r="E99" s="52">
        <f>26.45*B99*C99</f>
        <v>185.14999999999998</v>
      </c>
      <c r="F99" s="69" t="s">
        <v>38</v>
      </c>
      <c r="G99" s="34"/>
      <c r="H99" s="34"/>
      <c r="I99" s="34"/>
      <c r="J99" s="35"/>
    </row>
    <row r="100" spans="1:10" x14ac:dyDescent="0.25">
      <c r="A100" s="85" t="s">
        <v>37</v>
      </c>
      <c r="B100" s="86">
        <v>1</v>
      </c>
      <c r="C100" s="87">
        <v>20.2</v>
      </c>
      <c r="D100" s="51">
        <f t="shared" si="1"/>
        <v>534.29</v>
      </c>
      <c r="E100" s="52">
        <f>26.45*B100*C100</f>
        <v>534.29</v>
      </c>
      <c r="F100" s="70" t="s">
        <v>34</v>
      </c>
      <c r="G100" s="34"/>
      <c r="H100" s="34"/>
      <c r="I100" s="34"/>
      <c r="J100" s="35"/>
    </row>
    <row r="101" spans="1:10" x14ac:dyDescent="0.25">
      <c r="A101" s="85" t="s">
        <v>36</v>
      </c>
      <c r="B101" s="86">
        <v>1</v>
      </c>
      <c r="C101" s="87">
        <v>19.649999999999999</v>
      </c>
      <c r="D101" s="51">
        <f t="shared" si="1"/>
        <v>519.74249999999995</v>
      </c>
      <c r="E101" s="52">
        <f>26.45*B101*C101</f>
        <v>519.74249999999995</v>
      </c>
      <c r="F101" s="70" t="s">
        <v>34</v>
      </c>
      <c r="G101" s="34"/>
      <c r="H101" s="34"/>
      <c r="I101" s="34"/>
      <c r="J101" s="35"/>
    </row>
    <row r="102" spans="1:10" x14ac:dyDescent="0.25">
      <c r="A102" s="85" t="s">
        <v>35</v>
      </c>
      <c r="B102" s="86">
        <v>1</v>
      </c>
      <c r="C102" s="87">
        <v>43.8</v>
      </c>
      <c r="D102" s="51">
        <f t="shared" si="1"/>
        <v>1158.51</v>
      </c>
      <c r="E102" s="52">
        <f>26.45*B102*C102</f>
        <v>1158.51</v>
      </c>
      <c r="F102" s="72" t="s">
        <v>34</v>
      </c>
      <c r="G102" s="34"/>
      <c r="H102" s="34"/>
      <c r="I102" s="34"/>
      <c r="J102" s="35"/>
    </row>
    <row r="103" spans="1:10" x14ac:dyDescent="0.25">
      <c r="A103" s="88" t="s">
        <v>200</v>
      </c>
      <c r="B103" s="89">
        <v>5</v>
      </c>
      <c r="C103" s="89">
        <v>5.99</v>
      </c>
      <c r="D103" s="52">
        <f>26.45*B103*C103</f>
        <v>792.17750000000001</v>
      </c>
      <c r="E103" s="52">
        <f t="shared" ref="E103:E107" si="2">26.45*B103*C103</f>
        <v>792.17750000000001</v>
      </c>
      <c r="F103" s="73" t="s">
        <v>33</v>
      </c>
      <c r="G103" s="36"/>
      <c r="H103" s="36"/>
      <c r="I103" s="37"/>
    </row>
    <row r="104" spans="1:10" ht="30" x14ac:dyDescent="0.25">
      <c r="A104" s="15" t="s">
        <v>32</v>
      </c>
      <c r="B104" s="86">
        <v>25</v>
      </c>
      <c r="C104" s="13">
        <v>3.78</v>
      </c>
      <c r="D104" s="52">
        <f>26.45*B104*C104</f>
        <v>2499.5250000000001</v>
      </c>
      <c r="E104" s="52">
        <f t="shared" si="2"/>
        <v>2499.5250000000001</v>
      </c>
      <c r="F104" s="42" t="s">
        <v>31</v>
      </c>
      <c r="G104" s="38"/>
      <c r="H104" s="38"/>
      <c r="I104" s="39"/>
    </row>
    <row r="105" spans="1:10" x14ac:dyDescent="0.25">
      <c r="A105" s="14" t="s">
        <v>30</v>
      </c>
      <c r="B105" s="86">
        <v>4</v>
      </c>
      <c r="C105" s="13">
        <v>0.96</v>
      </c>
      <c r="D105" s="52">
        <f>26.45*B105*C105</f>
        <v>101.568</v>
      </c>
      <c r="E105" s="52">
        <f t="shared" si="2"/>
        <v>101.568</v>
      </c>
      <c r="F105" s="42" t="s">
        <v>29</v>
      </c>
      <c r="G105" s="40"/>
      <c r="H105" s="40"/>
      <c r="I105" s="41"/>
    </row>
    <row r="106" spans="1:10" ht="30" x14ac:dyDescent="0.25">
      <c r="A106" s="14" t="s">
        <v>28</v>
      </c>
      <c r="B106" s="86">
        <v>1</v>
      </c>
      <c r="C106" s="13">
        <v>11.75</v>
      </c>
      <c r="D106" s="52">
        <f>26.45*B106*C106</f>
        <v>310.78749999999997</v>
      </c>
      <c r="E106" s="52">
        <f t="shared" si="2"/>
        <v>310.78749999999997</v>
      </c>
      <c r="F106" s="42" t="s">
        <v>26</v>
      </c>
      <c r="G106" s="43"/>
      <c r="H106" s="43"/>
      <c r="I106" s="44"/>
    </row>
    <row r="107" spans="1:10" ht="30" x14ac:dyDescent="0.25">
      <c r="A107" s="14" t="s">
        <v>27</v>
      </c>
      <c r="B107" s="86">
        <v>1</v>
      </c>
      <c r="C107" s="13">
        <v>15.25</v>
      </c>
      <c r="D107" s="52">
        <f>26.45*B107*C107</f>
        <v>403.36250000000001</v>
      </c>
      <c r="E107" s="52">
        <f t="shared" si="2"/>
        <v>403.36250000000001</v>
      </c>
      <c r="F107" s="42" t="s">
        <v>26</v>
      </c>
      <c r="G107" s="45"/>
      <c r="H107" s="45"/>
      <c r="I107" s="46"/>
    </row>
    <row r="108" spans="1:10" x14ac:dyDescent="0.25">
      <c r="A108" s="6" t="s">
        <v>197</v>
      </c>
      <c r="B108" s="6"/>
      <c r="C108" s="6"/>
      <c r="D108" s="6"/>
      <c r="E108" s="3"/>
      <c r="F108" s="3" t="s">
        <v>191</v>
      </c>
    </row>
    <row r="109" spans="1:10" ht="45" x14ac:dyDescent="0.25">
      <c r="A109" s="2" t="s">
        <v>5</v>
      </c>
      <c r="B109" s="3">
        <v>1</v>
      </c>
      <c r="C109" t="s">
        <v>201</v>
      </c>
      <c r="D109" s="3">
        <v>13000</v>
      </c>
      <c r="E109" s="3">
        <v>13000</v>
      </c>
      <c r="F109" s="2" t="s">
        <v>190</v>
      </c>
    </row>
    <row r="110" spans="1:10" x14ac:dyDescent="0.25">
      <c r="A110" s="2" t="s">
        <v>193</v>
      </c>
      <c r="B110" s="3">
        <v>2</v>
      </c>
      <c r="C110" t="s">
        <v>202</v>
      </c>
      <c r="D110" s="3">
        <v>3000</v>
      </c>
      <c r="E110" s="3">
        <v>10000</v>
      </c>
      <c r="F110" s="3" t="s">
        <v>192</v>
      </c>
    </row>
    <row r="111" spans="1:10" x14ac:dyDescent="0.25">
      <c r="A111" s="2" t="s">
        <v>195</v>
      </c>
      <c r="B111" s="3">
        <v>2</v>
      </c>
      <c r="C111" t="s">
        <v>202</v>
      </c>
      <c r="D111" s="3">
        <v>3000</v>
      </c>
      <c r="E111" s="3">
        <v>10000</v>
      </c>
      <c r="F111" s="3" t="s">
        <v>194</v>
      </c>
    </row>
    <row r="112" spans="1:10" x14ac:dyDescent="0.25">
      <c r="A112" s="3" t="s">
        <v>196</v>
      </c>
      <c r="B112" s="3">
        <v>1</v>
      </c>
      <c r="D112" s="3">
        <v>10000</v>
      </c>
      <c r="E112" s="3">
        <v>10000</v>
      </c>
      <c r="F112" s="3"/>
    </row>
    <row r="113" spans="1:6" ht="30" x14ac:dyDescent="0.25">
      <c r="A113" s="2" t="s">
        <v>1</v>
      </c>
      <c r="B113" s="3">
        <v>1</v>
      </c>
      <c r="D113" s="3">
        <v>10000</v>
      </c>
      <c r="E113" s="3">
        <v>10000</v>
      </c>
      <c r="F113" s="3"/>
    </row>
  </sheetData>
  <mergeCells count="1">
    <mergeCell ref="A108:D108"/>
  </mergeCells>
  <hyperlinks>
    <hyperlink ref="F38" r:id="rId1"/>
    <hyperlink ref="F39" r:id="rId2" location="48925k93/=18nja2z"/>
    <hyperlink ref="F44" r:id="rId3" location="95947A007"/>
    <hyperlink ref="F46" r:id="rId4" location="92141A005"/>
    <hyperlink ref="F48" r:id="rId5"/>
    <hyperlink ref="F49" r:id="rId6"/>
    <hyperlink ref="F51" r:id="rId7"/>
    <hyperlink ref="F52" r:id="rId8"/>
    <hyperlink ref="F53" r:id="rId9"/>
    <hyperlink ref="F54" r:id="rId10"/>
    <hyperlink ref="F55" r:id="rId11" location="348=95"/>
    <hyperlink ref="F56" r:id="rId12" location="348=107"/>
    <hyperlink ref="F57" r:id="rId13" location="348=96"/>
    <hyperlink ref="F58" r:id="rId14" location="371=276"/>
    <hyperlink ref="F59" r:id="rId15"/>
    <hyperlink ref="F60" r:id="rId16" location="371=455"/>
    <hyperlink ref="F61" r:id="rId17" location="371=246"/>
    <hyperlink ref="F62" r:id="rId18"/>
    <hyperlink ref="F63" r:id="rId19"/>
    <hyperlink ref="F64" r:id="rId20"/>
    <hyperlink ref="F65" r:id="rId21" location="348=123"/>
    <hyperlink ref="F66" r:id="rId22"/>
    <hyperlink ref="F67" r:id="rId23"/>
    <hyperlink ref="F68" r:id="rId24" location="199=15"/>
    <hyperlink ref="F69" r:id="rId25"/>
    <hyperlink ref="F70" r:id="rId26"/>
    <hyperlink ref="F71" r:id="rId27"/>
    <hyperlink ref="F72" r:id="rId28"/>
    <hyperlink ref="F74" r:id="rId29"/>
    <hyperlink ref="F75" r:id="rId30"/>
    <hyperlink ref="F76" r:id="rId31"/>
    <hyperlink ref="F77" r:id="rId32"/>
    <hyperlink ref="F78" r:id="rId33"/>
    <hyperlink ref="F79" r:id="rId34" location="371=256"/>
    <hyperlink ref="F80" r:id="rId35"/>
    <hyperlink ref="F81" r:id="rId36"/>
    <hyperlink ref="F88" r:id="rId37"/>
    <hyperlink ref="F89" r:id="rId38"/>
    <hyperlink ref="F92" r:id="rId39"/>
    <hyperlink ref="F93" r:id="rId40"/>
    <hyperlink ref="F94" r:id="rId41"/>
    <hyperlink ref="F95" r:id="rId42"/>
    <hyperlink ref="F96" r:id="rId43"/>
    <hyperlink ref="F98" r:id="rId44"/>
    <hyperlink ref="F100" r:id="rId45"/>
    <hyperlink ref="F101" r:id="rId46"/>
    <hyperlink ref="F103" r:id="rId47"/>
    <hyperlink ref="F35" r:id="rId48" location="92949a106/=18njrx6"/>
    <hyperlink ref="F105" r:id="rId49" location="93330A252"/>
    <hyperlink ref="F40" r:id="rId50" location="92510A442"/>
    <hyperlink ref="F41" r:id="rId51" location="91780A162"/>
    <hyperlink ref="F42" r:id="rId52" location="91780A164"/>
    <hyperlink ref="F43" r:id="rId53" location="91780A166"/>
    <hyperlink ref="F47" r:id="rId54" location="91545A280"/>
    <hyperlink ref="F45" r:id="rId55" location="92141A008"/>
    <hyperlink ref="F106" r:id="rId56"/>
    <hyperlink ref="F107" r:id="rId57"/>
    <hyperlink ref="F91" r:id="rId58"/>
    <hyperlink ref="F50" r:id="rId59"/>
    <hyperlink ref="F73" r:id="rId60"/>
    <hyperlink ref="F83" r:id="rId61"/>
    <hyperlink ref="F102" r:id="rId62"/>
    <hyperlink ref="F6" r:id="rId63" location="371=256"/>
    <hyperlink ref="F7" r:id="rId64"/>
    <hyperlink ref="F8" r:id="rId65"/>
    <hyperlink ref="F15" r:id="rId66"/>
    <hyperlink ref="F16" r:id="rId67"/>
    <hyperlink ref="F19" r:id="rId68"/>
    <hyperlink ref="F20" r:id="rId69"/>
    <hyperlink ref="F21" r:id="rId70"/>
    <hyperlink ref="F22" r:id="rId71"/>
    <hyperlink ref="F23" r:id="rId72"/>
    <hyperlink ref="F25" r:id="rId73"/>
    <hyperlink ref="F27" r:id="rId74"/>
    <hyperlink ref="F28" r:id="rId75"/>
    <hyperlink ref="F30" r:id="rId76"/>
    <hyperlink ref="F32" r:id="rId77" location="93330A252"/>
    <hyperlink ref="F33" r:id="rId78"/>
    <hyperlink ref="F34" r:id="rId79"/>
    <hyperlink ref="F18" r:id="rId80"/>
    <hyperlink ref="F10" r:id="rId81"/>
    <hyperlink ref="F29" r:id="rId8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B1" sqref="B1:E1"/>
    </sheetView>
  </sheetViews>
  <sheetFormatPr defaultRowHeight="15" x14ac:dyDescent="0.25"/>
  <cols>
    <col min="1" max="1" width="35.85546875" customWidth="1"/>
    <col min="5" max="5" width="57.7109375" customWidth="1"/>
  </cols>
  <sheetData>
    <row r="1" spans="1:5" ht="115.5" customHeight="1" thickBot="1" x14ac:dyDescent="0.3">
      <c r="A1" s="4" t="s">
        <v>6</v>
      </c>
      <c r="B1" s="7" t="s">
        <v>7</v>
      </c>
      <c r="C1" s="8"/>
      <c r="D1" s="8"/>
      <c r="E1" s="9"/>
    </row>
    <row r="2" spans="1:5" ht="15.75" thickBot="1" x14ac:dyDescent="0.3">
      <c r="A2" s="5" t="s">
        <v>8</v>
      </c>
      <c r="B2" s="7" t="s">
        <v>9</v>
      </c>
      <c r="C2" s="8"/>
      <c r="D2" s="8"/>
      <c r="E2" s="9"/>
    </row>
    <row r="3" spans="1:5" ht="268.5" customHeight="1" thickBot="1" x14ac:dyDescent="0.3">
      <c r="A3" s="5" t="s">
        <v>10</v>
      </c>
      <c r="B3" s="7" t="s">
        <v>11</v>
      </c>
      <c r="C3" s="8"/>
      <c r="D3" s="8"/>
      <c r="E3" s="9"/>
    </row>
    <row r="4" spans="1:5" ht="90" customHeight="1" thickBot="1" x14ac:dyDescent="0.3">
      <c r="A4" s="5" t="s">
        <v>12</v>
      </c>
      <c r="B4" s="7" t="s">
        <v>13</v>
      </c>
      <c r="C4" s="8"/>
      <c r="D4" s="8"/>
      <c r="E4" s="9"/>
    </row>
    <row r="5" spans="1:5" ht="153.75" customHeight="1" thickBot="1" x14ac:dyDescent="0.3">
      <c r="A5" s="5" t="s">
        <v>14</v>
      </c>
      <c r="B5" s="7" t="s">
        <v>15</v>
      </c>
      <c r="C5" s="8"/>
      <c r="D5" s="8"/>
      <c r="E5" s="9"/>
    </row>
    <row r="6" spans="1:5" ht="15.75" thickBot="1" x14ac:dyDescent="0.3">
      <c r="A6" s="5" t="s">
        <v>16</v>
      </c>
      <c r="B6" s="7"/>
      <c r="C6" s="8"/>
      <c r="D6" s="8"/>
      <c r="E6" s="9"/>
    </row>
    <row r="7" spans="1:5" ht="15.75" thickBot="1" x14ac:dyDescent="0.3">
      <c r="A7" s="5" t="s">
        <v>17</v>
      </c>
      <c r="B7" s="7"/>
      <c r="C7" s="8"/>
      <c r="D7" s="8"/>
      <c r="E7" s="9"/>
    </row>
    <row r="8" spans="1:5" ht="15.75" thickBot="1" x14ac:dyDescent="0.3">
      <c r="A8" s="5" t="s">
        <v>18</v>
      </c>
      <c r="B8" s="7"/>
      <c r="C8" s="8"/>
      <c r="D8" s="8"/>
      <c r="E8" s="9"/>
    </row>
    <row r="9" spans="1:5" ht="64.5" customHeight="1" thickBot="1" x14ac:dyDescent="0.3">
      <c r="A9" s="5" t="s">
        <v>19</v>
      </c>
      <c r="B9" s="10" t="s">
        <v>20</v>
      </c>
      <c r="C9" s="11"/>
      <c r="D9" s="11"/>
      <c r="E9" s="12"/>
    </row>
    <row r="10" spans="1:5" ht="15.75" thickBot="1" x14ac:dyDescent="0.3">
      <c r="A10" s="5" t="s">
        <v>21</v>
      </c>
      <c r="B10" s="7"/>
      <c r="C10" s="8"/>
      <c r="D10" s="8"/>
      <c r="E10" s="9"/>
    </row>
    <row r="11" spans="1:5" ht="15.75" thickBot="1" x14ac:dyDescent="0.3">
      <c r="A11" s="5" t="s">
        <v>22</v>
      </c>
      <c r="B11" s="7"/>
      <c r="C11" s="8"/>
      <c r="D11" s="8"/>
      <c r="E11" s="9"/>
    </row>
    <row r="12" spans="1:5" ht="15.75" thickBot="1" x14ac:dyDescent="0.3">
      <c r="A12" s="5" t="s">
        <v>23</v>
      </c>
      <c r="B12" s="7"/>
      <c r="C12" s="8"/>
      <c r="D12" s="8"/>
      <c r="E12" s="9"/>
    </row>
    <row r="13" spans="1:5" ht="26.25" thickBot="1" x14ac:dyDescent="0.3">
      <c r="A13" s="5" t="s">
        <v>24</v>
      </c>
      <c r="B13" s="7"/>
      <c r="C13" s="8"/>
      <c r="D13" s="8"/>
      <c r="E13" s="9"/>
    </row>
    <row r="14" spans="1:5" ht="15.75" thickBot="1" x14ac:dyDescent="0.3">
      <c r="A14" s="5" t="s">
        <v>25</v>
      </c>
      <c r="B14" s="7"/>
      <c r="C14" s="8"/>
      <c r="D14" s="8"/>
      <c r="E14" s="9"/>
    </row>
  </sheetData>
  <mergeCells count="14">
    <mergeCell ref="B13:E13"/>
    <mergeCell ref="B14:E14"/>
    <mergeCell ref="B1:E1"/>
    <mergeCell ref="B2:E2"/>
    <mergeCell ref="B3:E3"/>
    <mergeCell ref="B4:E4"/>
    <mergeCell ref="B5:E5"/>
    <mergeCell ref="B6:E6"/>
    <mergeCell ref="B7:E7"/>
    <mergeCell ref="B8:E8"/>
    <mergeCell ref="B9:E9"/>
    <mergeCell ref="B10:E10"/>
    <mergeCell ref="B11:E11"/>
    <mergeCell ref="B12:E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olehmell</dc:creator>
  <cp:lastModifiedBy>olehmell</cp:lastModifiedBy>
  <dcterms:created xsi:type="dcterms:W3CDTF">2019-03-03T12:19:33Z</dcterms:created>
  <dcterms:modified xsi:type="dcterms:W3CDTF">2019-03-06T20:16:59Z</dcterms:modified>
</cp:coreProperties>
</file>