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10" windowHeight="10410"/>
  </bookViews>
  <sheets>
    <sheet name="Лист2 (3)" sheetId="5" r:id="rId1"/>
    <sheet name="Лист2 (4)" sheetId="6" r:id="rId2"/>
    <sheet name="Лист2 (5)" sheetId="7" r:id="rId3"/>
  </sheets>
  <definedNames>
    <definedName name="_xlnm.Print_Area" localSheetId="0">'Лист2 (3)'!$B$1:$I$83</definedName>
  </definedNames>
  <calcPr calcId="152511"/>
</workbook>
</file>

<file path=xl/calcChain.xml><?xml version="1.0" encoding="utf-8"?>
<calcChain xmlns="http://schemas.openxmlformats.org/spreadsheetml/2006/main">
  <c r="H29" i="5" l="1"/>
  <c r="H76" i="5" l="1"/>
  <c r="H39" i="5"/>
  <c r="H77" i="5"/>
  <c r="H78" i="5"/>
  <c r="H67" i="5" l="1"/>
  <c r="H65" i="5"/>
  <c r="H55" i="5"/>
  <c r="H54" i="5"/>
  <c r="H53" i="5"/>
  <c r="H35" i="5"/>
  <c r="H27" i="5"/>
  <c r="H43" i="5"/>
  <c r="H42" i="5"/>
  <c r="H41" i="5"/>
  <c r="H38" i="5"/>
  <c r="H34" i="5"/>
  <c r="H33" i="5"/>
  <c r="H40" i="5"/>
  <c r="H47" i="5"/>
  <c r="H48" i="5"/>
  <c r="H49" i="5"/>
  <c r="H14" i="5"/>
  <c r="H13" i="5"/>
  <c r="H12" i="5"/>
  <c r="H11" i="5"/>
  <c r="H50" i="5" l="1"/>
  <c r="H26" i="5"/>
  <c r="H57" i="5" l="1"/>
  <c r="H20" i="5"/>
  <c r="H73" i="5"/>
  <c r="H75" i="5"/>
  <c r="H74" i="5"/>
  <c r="H69" i="5"/>
  <c r="H64" i="5"/>
  <c r="H63" i="5"/>
  <c r="H62" i="5"/>
  <c r="H61" i="5"/>
  <c r="H68" i="5"/>
  <c r="H66" i="5"/>
  <c r="H56" i="5"/>
  <c r="H28" i="5"/>
  <c r="H25" i="5"/>
  <c r="H24" i="5"/>
  <c r="H79" i="5" l="1"/>
  <c r="H70" i="5"/>
  <c r="H58" i="5"/>
  <c r="H30" i="5"/>
  <c r="H15" i="5"/>
  <c r="H21" i="5"/>
  <c r="H19" i="5"/>
  <c r="H7" i="5"/>
  <c r="H8" i="5" s="1"/>
  <c r="H22" i="5" l="1"/>
  <c r="H16" i="5"/>
  <c r="H80" i="5" l="1"/>
  <c r="H81" i="5"/>
  <c r="H82" i="5" s="1"/>
</calcChain>
</file>

<file path=xl/sharedStrings.xml><?xml version="1.0" encoding="utf-8"?>
<sst xmlns="http://schemas.openxmlformats.org/spreadsheetml/2006/main" count="302" uniqueCount="181">
  <si>
    <t>№</t>
  </si>
  <si>
    <t>1.</t>
  </si>
  <si>
    <t>2.</t>
  </si>
  <si>
    <t>3.</t>
  </si>
  <si>
    <t>4.</t>
  </si>
  <si>
    <t>1.1.</t>
  </si>
  <si>
    <t>1.2.</t>
  </si>
  <si>
    <t>2.1.</t>
  </si>
  <si>
    <t>2.2.</t>
  </si>
  <si>
    <t>Кількість</t>
  </si>
  <si>
    <t>Вартість грн.</t>
  </si>
  <si>
    <t>3.1.</t>
  </si>
  <si>
    <t>3.2.</t>
  </si>
  <si>
    <t>Сума грн.</t>
  </si>
  <si>
    <t>4.1.</t>
  </si>
  <si>
    <t>4.2.</t>
  </si>
  <si>
    <t>Примітка</t>
  </si>
  <si>
    <t>Розрахунки до кошторису складені з урахуванням існуючих розцінок, за що відповідальність несе «Виконавець».</t>
  </si>
  <si>
    <t>«Замовник»</t>
  </si>
  <si>
    <t>«Виконавець»</t>
  </si>
  <si>
    <t>Директор  Департаменту культури                 Д. Попова</t>
  </si>
  <si>
    <t>Директор</t>
  </si>
  <si>
    <t xml:space="preserve">Головний бухгалтер </t>
  </si>
  <si>
    <t xml:space="preserve">Назва розділу </t>
  </si>
  <si>
    <t>Додаток до договору</t>
  </si>
  <si>
    <t>від «___» _______ 2018 р.</t>
  </si>
  <si>
    <t>КОШТОРИС</t>
  </si>
  <si>
    <t>ДК 021:2015 (CPV) :_____________________________________________________________________________________________________</t>
  </si>
  <si>
    <t>№ ______</t>
  </si>
  <si>
    <t>Назва заходу__________________________________________________________________________________________________________</t>
  </si>
  <si>
    <t xml:space="preserve">закупівлі </t>
  </si>
  <si>
    <t>ВИКОНАВЧИЙ КОШТОРИС</t>
  </si>
  <si>
    <t>Сума витрат згідно кошторису грн.</t>
  </si>
  <si>
    <t>Фактичні витрати грн.</t>
  </si>
  <si>
    <t>УТОЧНЮЧИЙ  КОШТОРИС</t>
  </si>
  <si>
    <t>Сума витрат згідно уточнюючого кошторису грн.</t>
  </si>
  <si>
    <t>Різниця  грн.</t>
  </si>
  <si>
    <t>Технічні та інші параметри</t>
  </si>
  <si>
    <t>Найменування послуги</t>
  </si>
  <si>
    <t>Одиниці виміру</t>
  </si>
  <si>
    <t>В т.ч. ПДВ або без ПДВ</t>
  </si>
  <si>
    <t>В т.ч. ПДВ без ПДВ</t>
  </si>
  <si>
    <t>Разом у т.ч. ПДВ без ПДВ</t>
  </si>
  <si>
    <t>Всього: …… грн.. (………. грн.. …. коп..) в т.ч. ПДВ ( або без ПДВ)  ……… грн..</t>
  </si>
  <si>
    <t>Разом у т.ч. ПДВ або без ПДВ</t>
  </si>
  <si>
    <t>Всього: …… грн.. (………. грн.. …. коп..) в т.ч. ПДВ  (або без ПДВ)  ……… грн..</t>
  </si>
  <si>
    <t>Разом без ПДВ</t>
  </si>
  <si>
    <t>Всього без ПДВ</t>
  </si>
  <si>
    <t>послуга</t>
  </si>
  <si>
    <t>Дні</t>
  </si>
  <si>
    <t>2.3.</t>
  </si>
  <si>
    <t>2.4.</t>
  </si>
  <si>
    <t>Вартість</t>
  </si>
  <si>
    <t>Штуки</t>
  </si>
  <si>
    <t>Відсоток обов'язкового резерву 20%</t>
  </si>
  <si>
    <t xml:space="preserve">Транспортні та логістичні послуги   </t>
  </si>
  <si>
    <t>Послуги з оформлення</t>
  </si>
  <si>
    <t>Послуги організаторів та учасників фестивалю</t>
  </si>
  <si>
    <t>Послуги Центрального парку культури і відпочинку м. Києва  для проведення фестивалю</t>
  </si>
  <si>
    <t>Використання концертної площадки "МУШЛЯ"</t>
  </si>
  <si>
    <t>Послуги по забезпеченню сценічним інвентарем та театральним реквізитом</t>
  </si>
  <si>
    <t>30 комплектів, в т.ч. навіс від дощу (1 стіл, 4 стільця)</t>
  </si>
  <si>
    <t>Формат А-5(4+4) + Розповсюдження в місцях скопичення цільової аудиторії, в т.ч. дітей з батьками та молоді (ТРЦ, парки).</t>
  </si>
  <si>
    <t>Послуги з технічного забезпечення фестивалю</t>
  </si>
  <si>
    <t>2.5.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</si>
  <si>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</si>
  <si>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</si>
  <si>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</si>
  <si>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</si>
  <si>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</si>
  <si>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</si>
  <si>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</si>
  <si>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</si>
  <si>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</si>
  <si>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6.</t>
  </si>
  <si>
    <t>6.1.</t>
  </si>
  <si>
    <t>6.2.</t>
  </si>
  <si>
    <t>6.3.</t>
  </si>
  <si>
    <t>6.4.</t>
  </si>
  <si>
    <t>6.5.</t>
  </si>
  <si>
    <t>7.</t>
  </si>
  <si>
    <t>7.1.</t>
  </si>
  <si>
    <t>7.2.</t>
  </si>
  <si>
    <t>7.3.</t>
  </si>
  <si>
    <t>7.4.</t>
  </si>
  <si>
    <t>7.5.</t>
  </si>
  <si>
    <t>7.6.</t>
  </si>
  <si>
    <t>7.7.</t>
  </si>
  <si>
    <t>8.</t>
  </si>
  <si>
    <t>8.1.</t>
  </si>
  <si>
    <t>8.2.</t>
  </si>
  <si>
    <t>8.3.</t>
  </si>
  <si>
    <t>8.4.</t>
  </si>
  <si>
    <t>8.6.</t>
  </si>
  <si>
    <t>Послуги із забезпечення  світлодіодними екранами Головной сцени</t>
  </si>
  <si>
    <t>Комплект</t>
  </si>
  <si>
    <t>Послуги з технічного забезпечення звуковим обладнанням  Головної сцени</t>
  </si>
  <si>
    <t>Послуги з технічного забезпечення звуковим обладнанням  на сцені "Мушля"</t>
  </si>
  <si>
    <t>Комплект (Колонки, Підсилювачі, Процесори, Мікшерський пульт , Радіомікрофони, Ноутбук, Мультикор, Стійки, Комутація, Монітори (активні) , Лебідки електричні)</t>
  </si>
  <si>
    <t xml:space="preserve"> Комплект (світлодіодних екранів 6*10 метра, Генератор, Лебідка електрична, Пультова, Камера (2 шт), Послуги обслуговуючого персоналу, Послуги відеооператора)
</t>
  </si>
  <si>
    <t>Комплект (Колонки, Підсилювачі, Радіомікрофони, Стійки)</t>
  </si>
  <si>
    <t>Повітряні кульки, стрічки, дизайнерські композиції, повнокольорові банери, тематичні декорації</t>
  </si>
  <si>
    <t>Банерні перетяжки з назвою фестивалю на вхідних групах парку, вказівники, информаційні стенди, тематичні прапори</t>
  </si>
  <si>
    <t>4.6.</t>
  </si>
  <si>
    <t>Послуги з дизайну та інформаційних послуг</t>
  </si>
  <si>
    <t>інформаційна афіша формату А-1, сувенірна продукція: тематичні футболки, бейсболки, значки, інформаційні флаєри 3х видів</t>
  </si>
  <si>
    <t xml:space="preserve">формат А-1(4+0) </t>
  </si>
  <si>
    <t xml:space="preserve">з розміщенням на інформаційних щитах в м. Київі, формат А-1(4+0) </t>
  </si>
  <si>
    <t xml:space="preserve">Формат 297х105 мм (4+4), 1 фальц </t>
  </si>
  <si>
    <t>7.8.</t>
  </si>
  <si>
    <t>Комплект: тематична м'яка іграшка, футболка, значок, ручка, блокнот, пакет ПВХ з символікою фестивалю</t>
  </si>
  <si>
    <t xml:space="preserve">Послуги із забезпечення ліцензійними музичними аудіо та відео файлами, авторськими текстами та методиками </t>
  </si>
  <si>
    <t xml:space="preserve">Послуги із звукотехнічного забезпечення 5-ти окремих локацій:  активних ігор, зон майстер класів, танців, хороводів, лекцій.  </t>
  </si>
  <si>
    <t xml:space="preserve"> тематичний сезонний стиль оформлення сцени та локацій фестивалю</t>
  </si>
  <si>
    <t>8.7.</t>
  </si>
  <si>
    <t>Тематичні сезонні костюми та реквізит відповідно до змісту сценічних дій та активностей фестивалю</t>
  </si>
  <si>
    <t>аудіо та відео контент, авторські тексти та методики відповідно до тематики фестивалю</t>
  </si>
  <si>
    <t>7.9.</t>
  </si>
  <si>
    <t>Назва заходу: РОДИННИЙ ФЕСТИВАЛЬ КРАЇНИ "СВЯТОГРАЙ - ОСІНЬ" 2020</t>
  </si>
  <si>
    <t>Задіяння протягом 2-х повних днів фестивалю на різних локаціях, активностях, театральних та сценічних дійствах.</t>
  </si>
  <si>
    <t>Оріентовний склад: групи та виконавці рівня Alibi Folk, Kozak System, Катя Chilly, Мad Heads, тощо.</t>
  </si>
  <si>
    <t>Послуги з розробки та виготовлення інформаційного флеш-банеру, інформаційного відео ролика  про фестиваль та його розміщення на 15 провідних київських інтернет порталах  та групах в соціальних мережах  протягом 2-х місяців</t>
  </si>
  <si>
    <t xml:space="preserve">Всього: Два мільйони дев'ятсот шістнадцять три тисячи чотиреста  грн., 00 коп. (2 963 400,00 грн.00 коп.) без ПДВ.         </t>
  </si>
  <si>
    <t>Для спорту, прикладного козацтва, бойових мистецтв, активних ігор, змагань та конкурсів.</t>
  </si>
  <si>
    <t xml:space="preserve">Забезпечення надання комплексних послуг Центрального парку культури і відпочинку м. Києва
</t>
  </si>
  <si>
    <t xml:space="preserve">5.1.3. Послуги з організаційного забезпечення </t>
  </si>
  <si>
    <t>Забезпечення громадського порядку на фестивалі та нічна охорона обладнання фестивалю.</t>
  </si>
  <si>
    <t>Відповідно до санітарних норм, у т.ч. 10% кабінок для людей з особливими потребами.</t>
  </si>
  <si>
    <t xml:space="preserve">Послуги із забезпечення каретою «Швидкої допомоги» </t>
  </si>
  <si>
    <t>надання невідкладної медичної допомоги протягом 2-х днів фестивалю</t>
  </si>
  <si>
    <t xml:space="preserve"> тенти і навіси від дощу,  стільці, тюків сіна/соломи для облаштування зони відпочинку та майстер класів, додаткове освітлення локацій, карематів для утеплення сідячих місць на "Мушлі", тощо.</t>
  </si>
  <si>
    <t xml:space="preserve">Послуги із забезпечення сценічним обладнанням фестивальних зон (оренда для Центрального парку культури і відпочинку м. Києва)
</t>
  </si>
  <si>
    <t>Послуги із забезпечення, монтажу та демонтажу Головної сцени</t>
  </si>
  <si>
    <t>Комплект (Подіум 10м.*8м.*h 1.25, Криша суперліфт, Портали, Башня для екрана, Балки звукові, Одяг сцени)</t>
  </si>
  <si>
    <t>Послуги із забезпечення перевезення вантажів (в т.ч. завантаження, розвантаження)</t>
  </si>
  <si>
    <t>на 2 дні -  2 вантажівки (перевезення, завантаження, розвантаження сценічного та фестивального обладнання, стільців, столів, сценічного та ігрового інвентаря)</t>
  </si>
  <si>
    <t>на 2 дні - 5 транспортних засобів для перевезення 10 творчих колективів з реквизітом по м.Київ</t>
  </si>
  <si>
    <t xml:space="preserve">на 2 дні - 2 вантажівки з відкидними бортами для використання в парадах-карнавалах в якості пересувних платформ </t>
  </si>
  <si>
    <t>Послуги із забезпечення перевезеня карнавальних декорацій та творчих колективів (в т.ч. завантаження, розвантаження)</t>
  </si>
  <si>
    <t>Послуги із забезпечення оформлення головної сцени</t>
  </si>
  <si>
    <t>Послуги із забезпечення оформлення концертної площадки "Мушля"</t>
  </si>
  <si>
    <t>Послуги із забезпечення оформлення локацій фестивалю: 1)танцювальні майданчики; 2)алея-виставка фотозон;  3)фольклор та історико-психологічні реконструкції; 4)прикладне козацтво, спорт і ЗОЖ; 5)творчість, конкурси, ігри та вікторини;  6)відповідальне батьківство; 7)«МІСТО ЗАКОХАНИХ»; 8)зона майстер-класів; 9)"МУШЛЯ".</t>
  </si>
  <si>
    <t>По кожній локації: Назви локацій фестивалю на стійці 3,5х2,5м - на повнокольоровому банері, покажчики напрямків локацій, композиції з повітряних кульок, яскраві стрічки, дизайнерські композиції, композиції з квітів, тематичні декорації та сезонні інсталяції, тюки з сіном/соломою, сезонні інсталяції.</t>
  </si>
  <si>
    <t xml:space="preserve">Оформлення центральної локації на тему "ДАРІВ ОСЕНІ, БАГАТСТВА, УРОЖАЮ". Оренда конструкції - Дерево Багатства, Рог Статку, Віз з дарами природи.  Дизайнерськї композиції:  з плодів осені, колосків та осінняго листя, квітів.  Сіновал. </t>
  </si>
  <si>
    <t>Послуги із забезпечення оформлення центральної локації фестивалю</t>
  </si>
  <si>
    <t>Послуги із забезпечення оформлення периметру фестиваля</t>
  </si>
  <si>
    <t>Послуги із забезпечення створення алеї весняних фотозон.</t>
  </si>
  <si>
    <t>Оренда 10-ти креативних дизайнерских осінніх інсталяцій. Для різних вікових груп та інтересів.</t>
  </si>
  <si>
    <t xml:space="preserve">5.1.1. Послуги із забезпечення зв'язків з громадськістю, установами, підприємствами та організаціями
</t>
  </si>
  <si>
    <t>5.1.4. Послуги із забезпечення координації та забезпечення роботи оргкомітету</t>
  </si>
  <si>
    <t>5.1.5. Послуги із забезпечення технічно-господарського супроводу</t>
  </si>
  <si>
    <t>5.2.1. Послуги із забезпечення створення програми та сценарію Фестивалю та окремих сценічних дій</t>
  </si>
  <si>
    <t>Послуги із забезпечення організації, підготовки, та супроводу фестивалю</t>
  </si>
  <si>
    <t>5.2.2. Послуги із забезпечення, створення та інтерпретування мистецьких і літературних творів</t>
  </si>
  <si>
    <t>5.2.3. Послуги із забезпечення режисерсько-постановочного супроводу</t>
  </si>
  <si>
    <t xml:space="preserve">Послуги зі сценарного та режисерсько-постановочного забезпечення </t>
  </si>
  <si>
    <t xml:space="preserve">5.2.4. Послуги із забезпечення підбору та супроводу артистів, акторів, аніматорів, творчих виконавців та колективів, літературно-мистецьких та музичних  творів </t>
  </si>
  <si>
    <t>Послуги із забезпечення ведучих</t>
  </si>
  <si>
    <t>Послуги із забезпечення артистів естради</t>
  </si>
  <si>
    <t xml:space="preserve">Послуги із забезпечення артистів, акторів, творчих виконавців, учасників талант шоу та аніматорів </t>
  </si>
  <si>
    <t xml:space="preserve">Послуги із забезпечення та прокату сценічних  костюмів для артистів (для дітей)  </t>
  </si>
  <si>
    <t xml:space="preserve">Послуги із забезпечення та прокату  сценічних костюмів для артистів (для дорослих) </t>
  </si>
  <si>
    <t>Послуги із забезпечення комплектів  меблів для локації "Місто-Кохання" та експрес знайомств/ зони настільних ігор</t>
  </si>
  <si>
    <t xml:space="preserve">Послуги із забезпечення та прокату  костюмів для аніматорів (для дорослих) </t>
  </si>
  <si>
    <t>Послуги із забезпечення спортивного інвентарю та обладнання для активних ігор та змагань</t>
  </si>
  <si>
    <t>Послуги із забезпечення дизайну  тематичного стилю фестивалю</t>
  </si>
  <si>
    <t xml:space="preserve">Дизайнерські послуги  по розробці дизайну інформаційної продукції </t>
  </si>
  <si>
    <t>Послуги із забезпечення комунікаційного супроводження фестивалю</t>
  </si>
  <si>
    <t xml:space="preserve">Послуги із забезпечення друку афіші </t>
  </si>
  <si>
    <t xml:space="preserve">Послуги із забезпечення розміщення афіші </t>
  </si>
  <si>
    <t xml:space="preserve">Послуги із забезпечення друку інформаційних флаєрів </t>
  </si>
  <si>
    <t xml:space="preserve">Послуги із забезпечення розповсюдження інформаційних флаєрів  </t>
  </si>
  <si>
    <t>Послуги із забезпечення виготовлення комплектів  сувенірної продукції з символікою фестивалю</t>
  </si>
  <si>
    <t>Послуги із забезпечення електрифікації заходу</t>
  </si>
  <si>
    <t>Забезпечення необхідним обладнанням  для електрифікації усіх локацій фестивалю. Оренда: кабелів, дротів, резервних генераторів, подовжувачів  тощо, для безперебійного електропостачання.</t>
  </si>
  <si>
    <t>Послуги із забезпечення охорони</t>
  </si>
  <si>
    <t xml:space="preserve">Послуги із забезпечення, встановлення та обслуговування біотуалетів </t>
  </si>
  <si>
    <t>Послуги із санітарного та екологічного забезпечення</t>
  </si>
  <si>
    <t xml:space="preserve">Послуги з оренди та обслуговування контейнерів та урн для сміття, прибирання території фестивалю. </t>
  </si>
  <si>
    <t xml:space="preserve">Послуги із забезпеченням обладнанням  та облаштування локацій фестивалю: 1)танцювальні майданчики; 2)алея-виставка фотозон;  3)фольклор та історико-психологічні реконструкції; 4)прикладне козацтво, спорт і ЗОЖ; 5)творчість, конкурси, ігри та вікторини;  6)відповідальне батьківство; 7)«МІСТО ЗАКОХАНИХ»; 8)зона майстер-класів; 9)"МУШЛЯ". </t>
  </si>
  <si>
    <t>5.1.2. Послуги із забезпечення підбору, навчання та координація волонтерів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</si>
</sst>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1" fillId="0" borderId="0" xfId="0" applyFont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 applyAlignment="1"/>
    <xf numFmtId="0" fontId="0" fillId="0" borderId="4" xfId="0" applyBorder="1" applyAlignment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11" fillId="0" borderId="0" xfId="0" applyFont="1" applyAlignment="1">
      <alignment vertical="center"/>
    </xf>
    <xf numFmtId="0" fontId="0" fillId="0" borderId="8" xfId="0" applyBorder="1"/>
    <xf numFmtId="0" fontId="13" fillId="0" borderId="10" xfId="0" applyFont="1" applyBorder="1" applyAlignment="1"/>
    <xf numFmtId="0" fontId="13" fillId="0" borderId="8" xfId="0" applyFont="1" applyBorder="1" applyAlignment="1"/>
    <xf numFmtId="0" fontId="13" fillId="0" borderId="2" xfId="0" applyFont="1" applyBorder="1" applyAlignment="1"/>
    <xf numFmtId="0" fontId="10" fillId="0" borderId="0" xfId="0" applyFont="1" applyAlignment="1">
      <alignment horizont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4" xfId="0" applyFont="1" applyBorder="1" applyAlignment="1"/>
    <xf numFmtId="2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12" fillId="0" borderId="2" xfId="0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12" fillId="0" borderId="23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top" wrapText="1"/>
    </xf>
    <xf numFmtId="2" fontId="0" fillId="0" borderId="23" xfId="0" applyNumberFormat="1" applyBorder="1" applyAlignment="1">
      <alignment horizontal="center" vertical="top"/>
    </xf>
    <xf numFmtId="2" fontId="9" fillId="0" borderId="23" xfId="0" applyNumberFormat="1" applyFont="1" applyBorder="1" applyAlignment="1">
      <alignment horizontal="center" vertical="top"/>
    </xf>
    <xf numFmtId="2" fontId="10" fillId="0" borderId="23" xfId="0" applyNumberFormat="1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 wrapText="1"/>
    </xf>
    <xf numFmtId="2" fontId="10" fillId="2" borderId="23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10" fillId="0" borderId="23" xfId="0" applyFont="1" applyBorder="1" applyAlignment="1">
      <alignment vertical="top"/>
    </xf>
    <xf numFmtId="0" fontId="0" fillId="0" borderId="0" xfId="0" applyAlignment="1"/>
    <xf numFmtId="0" fontId="0" fillId="0" borderId="23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3" xfId="0" applyBorder="1"/>
    <xf numFmtId="2" fontId="10" fillId="0" borderId="23" xfId="0" applyNumberFormat="1" applyFont="1" applyFill="1" applyBorder="1" applyAlignment="1">
      <alignment horizontal="center" vertical="top"/>
    </xf>
    <xf numFmtId="0" fontId="8" fillId="0" borderId="23" xfId="0" applyFont="1" applyBorder="1"/>
    <xf numFmtId="0" fontId="8" fillId="0" borderId="23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10" fillId="0" borderId="23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0" xfId="0" applyFont="1"/>
    <xf numFmtId="2" fontId="10" fillId="0" borderId="23" xfId="0" applyNumberFormat="1" applyFont="1" applyBorder="1" applyAlignment="1">
      <alignment horizontal="center"/>
    </xf>
    <xf numFmtId="0" fontId="18" fillId="0" borderId="0" xfId="0" applyFont="1"/>
    <xf numFmtId="0" fontId="6" fillId="0" borderId="23" xfId="0" applyFont="1" applyBorder="1" applyAlignment="1">
      <alignment vertical="top" wrapText="1"/>
    </xf>
    <xf numFmtId="0" fontId="0" fillId="0" borderId="0" xfId="0" applyAlignment="1"/>
    <xf numFmtId="0" fontId="19" fillId="0" borderId="23" xfId="0" applyFont="1" applyBorder="1" applyAlignment="1">
      <alignment vertical="top"/>
    </xf>
    <xf numFmtId="0" fontId="0" fillId="0" borderId="23" xfId="0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3" xfId="0" applyBorder="1" applyAlignment="1"/>
    <xf numFmtId="0" fontId="4" fillId="0" borderId="23" xfId="0" applyFont="1" applyBorder="1" applyAlignment="1">
      <alignment vertical="top" wrapText="1"/>
    </xf>
    <xf numFmtId="0" fontId="12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6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23" xfId="0" applyFont="1" applyBorder="1" applyAlignment="1">
      <alignment horizontal="left" vertical="center"/>
    </xf>
    <xf numFmtId="2" fontId="10" fillId="0" borderId="23" xfId="0" applyNumberFormat="1" applyFont="1" applyBorder="1" applyAlignment="1">
      <alignment horizontal="left" vertical="center"/>
    </xf>
    <xf numFmtId="2" fontId="0" fillId="0" borderId="23" xfId="0" applyNumberForma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Fill="1" applyBorder="1" applyAlignment="1">
      <alignment horizontal="center" vertical="top" wrapText="1"/>
    </xf>
    <xf numFmtId="2" fontId="0" fillId="0" borderId="23" xfId="0" applyNumberFormat="1" applyFill="1" applyBorder="1" applyAlignment="1">
      <alignment horizontal="center" vertical="top"/>
    </xf>
    <xf numFmtId="0" fontId="0" fillId="0" borderId="24" xfId="0" applyBorder="1"/>
    <xf numFmtId="0" fontId="4" fillId="0" borderId="25" xfId="0" applyFont="1" applyBorder="1" applyAlignment="1">
      <alignment vertical="top"/>
    </xf>
    <xf numFmtId="0" fontId="0" fillId="0" borderId="25" xfId="0" applyBorder="1"/>
    <xf numFmtId="0" fontId="12" fillId="0" borderId="23" xfId="0" applyFont="1" applyBorder="1" applyAlignment="1">
      <alignment vertical="top"/>
    </xf>
    <xf numFmtId="0" fontId="22" fillId="0" borderId="23" xfId="0" applyFont="1" applyFill="1" applyBorder="1" applyAlignment="1">
      <alignment vertical="center" wrapText="1"/>
    </xf>
    <xf numFmtId="0" fontId="20" fillId="3" borderId="23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3" xfId="0" applyFont="1" applyBorder="1" applyAlignment="1">
      <alignment vertical="center"/>
    </xf>
    <xf numFmtId="0" fontId="18" fillId="0" borderId="23" xfId="0" applyFont="1" applyBorder="1"/>
    <xf numFmtId="0" fontId="18" fillId="0" borderId="23" xfId="0" applyFont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2" fontId="18" fillId="2" borderId="23" xfId="0" applyNumberFormat="1" applyFont="1" applyFill="1" applyBorder="1" applyAlignment="1">
      <alignment horizontal="center"/>
    </xf>
    <xf numFmtId="0" fontId="18" fillId="0" borderId="23" xfId="0" applyFont="1" applyBorder="1" applyAlignment="1"/>
    <xf numFmtId="2" fontId="9" fillId="0" borderId="23" xfId="0" applyNumberFormat="1" applyFont="1" applyFill="1" applyBorder="1" applyAlignment="1">
      <alignment horizontal="center" vertical="top"/>
    </xf>
    <xf numFmtId="0" fontId="0" fillId="0" borderId="24" xfId="0" applyFill="1" applyBorder="1"/>
    <xf numFmtId="0" fontId="15" fillId="0" borderId="23" xfId="0" applyFont="1" applyFill="1" applyBorder="1" applyAlignment="1">
      <alignment horizontal="center" vertical="top" wrapText="1"/>
    </xf>
    <xf numFmtId="0" fontId="0" fillId="0" borderId="25" xfId="0" applyFill="1" applyBorder="1"/>
    <xf numFmtId="0" fontId="0" fillId="0" borderId="23" xfId="0" applyFill="1" applyBorder="1"/>
    <xf numFmtId="0" fontId="15" fillId="0" borderId="24" xfId="0" applyFont="1" applyFill="1" applyBorder="1"/>
    <xf numFmtId="0" fontId="15" fillId="0" borderId="23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top" wrapText="1"/>
    </xf>
    <xf numFmtId="2" fontId="15" fillId="0" borderId="23" xfId="0" applyNumberFormat="1" applyFont="1" applyFill="1" applyBorder="1" applyAlignment="1">
      <alignment horizontal="center" vertical="top"/>
    </xf>
    <xf numFmtId="0" fontId="15" fillId="0" borderId="23" xfId="0" applyFont="1" applyFill="1" applyBorder="1" applyAlignment="1">
      <alignment vertical="top"/>
    </xf>
    <xf numFmtId="0" fontId="15" fillId="0" borderId="25" xfId="0" applyFont="1" applyFill="1" applyBorder="1"/>
    <xf numFmtId="0" fontId="15" fillId="0" borderId="23" xfId="0" applyFont="1" applyFill="1" applyBorder="1"/>
    <xf numFmtId="0" fontId="15" fillId="0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23" fillId="3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vertical="center" wrapText="1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/>
    </xf>
    <xf numFmtId="0" fontId="12" fillId="0" borderId="23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21" fillId="0" borderId="25" xfId="0" applyFont="1" applyBorder="1" applyAlignment="1"/>
    <xf numFmtId="0" fontId="0" fillId="0" borderId="25" xfId="0" applyBorder="1" applyAlignment="1"/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23" xfId="0" applyNumberFormat="1" applyBorder="1" applyAlignment="1">
      <alignment horizontal="left" vertical="center"/>
    </xf>
    <xf numFmtId="2" fontId="0" fillId="0" borderId="23" xfId="0" applyNumberFormat="1" applyFill="1" applyBorder="1" applyAlignment="1">
      <alignment horizontal="center" vertical="top"/>
    </xf>
    <xf numFmtId="2" fontId="9" fillId="0" borderId="23" xfId="0" applyNumberFormat="1" applyFont="1" applyFill="1" applyBorder="1" applyAlignment="1">
      <alignment horizontal="center" vertical="top"/>
    </xf>
    <xf numFmtId="0" fontId="19" fillId="0" borderId="23" xfId="0" applyFont="1" applyBorder="1" applyAlignment="1">
      <alignment horizontal="center" vertical="top"/>
    </xf>
    <xf numFmtId="0" fontId="1" fillId="0" borderId="2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0" fillId="0" borderId="0" xfId="0" applyAlignment="1"/>
    <xf numFmtId="0" fontId="1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4"/>
  <sheetViews>
    <sheetView tabSelected="1" view="pageBreakPreview" topLeftCell="A80" zoomScale="130" zoomScaleNormal="130" zoomScaleSheetLayoutView="130" workbookViewId="0">
      <selection activeCell="D54" sqref="D54"/>
    </sheetView>
  </sheetViews>
  <sheetFormatPr defaultRowHeight="15" x14ac:dyDescent="0.25"/>
  <cols>
    <col min="1" max="1" width="1.5703125" customWidth="1"/>
    <col min="2" max="2" width="5.7109375" style="110" customWidth="1"/>
    <col min="3" max="3" width="35.42578125" style="102" customWidth="1"/>
    <col min="4" max="4" width="38.5703125" customWidth="1"/>
    <col min="5" max="6" width="10.42578125" style="74" customWidth="1"/>
    <col min="7" max="7" width="12" style="67" customWidth="1"/>
    <col min="8" max="8" width="14.28515625" style="67" customWidth="1"/>
    <col min="9" max="9" width="19" style="90" customWidth="1"/>
  </cols>
  <sheetData>
    <row r="2" spans="2:10" x14ac:dyDescent="0.25">
      <c r="B2" s="173" t="s">
        <v>26</v>
      </c>
      <c r="C2" s="173"/>
      <c r="D2" s="173"/>
      <c r="E2" s="173"/>
      <c r="F2" s="173"/>
      <c r="G2" s="173"/>
      <c r="H2" s="173"/>
      <c r="I2" s="173"/>
    </row>
    <row r="3" spans="2:10" x14ac:dyDescent="0.25">
      <c r="B3" s="172"/>
      <c r="C3" s="172"/>
      <c r="D3" s="172"/>
      <c r="E3" s="172"/>
      <c r="F3" s="172"/>
      <c r="G3" s="172"/>
      <c r="H3" s="172"/>
      <c r="I3" s="172"/>
    </row>
    <row r="4" spans="2:10" x14ac:dyDescent="0.25">
      <c r="B4" s="171" t="s">
        <v>118</v>
      </c>
      <c r="C4" s="171"/>
      <c r="D4" s="171"/>
      <c r="E4" s="171"/>
      <c r="F4" s="171"/>
      <c r="G4" s="171"/>
      <c r="H4" s="171"/>
      <c r="I4" s="171"/>
    </row>
    <row r="5" spans="2:10" ht="30" x14ac:dyDescent="0.25">
      <c r="B5" s="103" t="s">
        <v>0</v>
      </c>
      <c r="C5" s="96" t="s">
        <v>38</v>
      </c>
      <c r="D5" s="66" t="s">
        <v>37</v>
      </c>
      <c r="E5" s="65" t="s">
        <v>39</v>
      </c>
      <c r="F5" s="65" t="s">
        <v>9</v>
      </c>
      <c r="G5" s="65" t="s">
        <v>10</v>
      </c>
      <c r="H5" s="66" t="s">
        <v>13</v>
      </c>
      <c r="I5" s="66" t="s">
        <v>16</v>
      </c>
    </row>
    <row r="6" spans="2:10" x14ac:dyDescent="0.25">
      <c r="B6" s="104" t="s">
        <v>1</v>
      </c>
      <c r="C6" s="164" t="s">
        <v>58</v>
      </c>
      <c r="D6" s="164"/>
      <c r="E6" s="164"/>
      <c r="F6" s="164"/>
      <c r="G6" s="164"/>
      <c r="H6" s="164"/>
      <c r="I6" s="164"/>
    </row>
    <row r="7" spans="2:10" ht="60" x14ac:dyDescent="0.25">
      <c r="B7" s="105" t="s">
        <v>5</v>
      </c>
      <c r="C7" s="152" t="s">
        <v>124</v>
      </c>
      <c r="D7" s="89" t="s">
        <v>59</v>
      </c>
      <c r="E7" s="68" t="s">
        <v>48</v>
      </c>
      <c r="F7" s="68">
        <v>2</v>
      </c>
      <c r="G7" s="69">
        <v>25000</v>
      </c>
      <c r="H7" s="70">
        <f>F7*G7</f>
        <v>50000</v>
      </c>
      <c r="I7" s="77"/>
    </row>
    <row r="8" spans="2:10" x14ac:dyDescent="0.25">
      <c r="B8" s="105"/>
      <c r="C8" s="97" t="s">
        <v>47</v>
      </c>
      <c r="D8" s="77"/>
      <c r="E8" s="68"/>
      <c r="F8" s="68"/>
      <c r="G8" s="78"/>
      <c r="H8" s="73">
        <f>SUM(H7)</f>
        <v>50000</v>
      </c>
      <c r="I8" s="77"/>
      <c r="J8" s="169"/>
    </row>
    <row r="9" spans="2:10" ht="15" customHeight="1" x14ac:dyDescent="0.25">
      <c r="B9" s="104" t="s">
        <v>2</v>
      </c>
      <c r="C9" s="159" t="s">
        <v>131</v>
      </c>
      <c r="D9" s="159"/>
      <c r="E9" s="159"/>
      <c r="F9" s="159"/>
      <c r="G9" s="159"/>
      <c r="H9" s="159"/>
      <c r="I9" s="159"/>
      <c r="J9" s="170"/>
    </row>
    <row r="10" spans="2:10" ht="14.65" customHeight="1" x14ac:dyDescent="0.25">
      <c r="B10" s="174" t="s">
        <v>7</v>
      </c>
      <c r="C10" s="162" t="s">
        <v>132</v>
      </c>
      <c r="D10" s="163" t="s">
        <v>133</v>
      </c>
      <c r="E10" s="65" t="s">
        <v>49</v>
      </c>
      <c r="F10" s="65" t="s">
        <v>53</v>
      </c>
      <c r="G10" s="65" t="s">
        <v>52</v>
      </c>
      <c r="H10" s="65" t="s">
        <v>13</v>
      </c>
      <c r="I10" s="93"/>
      <c r="J10" s="115"/>
    </row>
    <row r="11" spans="2:10" ht="56.45" customHeight="1" x14ac:dyDescent="0.25">
      <c r="B11" s="157"/>
      <c r="C11" s="162"/>
      <c r="D11" s="162"/>
      <c r="E11" s="68">
        <v>2</v>
      </c>
      <c r="F11" s="68" t="s">
        <v>95</v>
      </c>
      <c r="G11" s="69">
        <v>90000</v>
      </c>
      <c r="H11" s="70">
        <f>G11*E11</f>
        <v>180000</v>
      </c>
      <c r="I11" s="77"/>
      <c r="J11" s="115"/>
    </row>
    <row r="12" spans="2:10" ht="75" x14ac:dyDescent="0.25">
      <c r="B12" s="105" t="s">
        <v>8</v>
      </c>
      <c r="C12" s="152" t="s">
        <v>96</v>
      </c>
      <c r="D12" s="99" t="s">
        <v>98</v>
      </c>
      <c r="E12" s="68">
        <v>2</v>
      </c>
      <c r="F12" s="68" t="s">
        <v>95</v>
      </c>
      <c r="G12" s="69">
        <v>57000</v>
      </c>
      <c r="H12" s="70">
        <f>E12*G12</f>
        <v>114000</v>
      </c>
      <c r="I12" s="77"/>
      <c r="J12" s="115"/>
    </row>
    <row r="13" spans="2:10" ht="75" x14ac:dyDescent="0.25">
      <c r="B13" s="105" t="s">
        <v>50</v>
      </c>
      <c r="C13" s="152" t="s">
        <v>97</v>
      </c>
      <c r="D13" s="99" t="s">
        <v>98</v>
      </c>
      <c r="E13" s="68">
        <v>2</v>
      </c>
      <c r="F13" s="68" t="s">
        <v>95</v>
      </c>
      <c r="G13" s="69">
        <v>42000</v>
      </c>
      <c r="H13" s="70">
        <f>G13*E13</f>
        <v>84000</v>
      </c>
      <c r="I13" s="77"/>
      <c r="J13" s="115"/>
    </row>
    <row r="14" spans="2:10" ht="74.45" customHeight="1" x14ac:dyDescent="0.25">
      <c r="B14" s="105" t="s">
        <v>51</v>
      </c>
      <c r="C14" s="152" t="s">
        <v>94</v>
      </c>
      <c r="D14" s="95" t="s">
        <v>99</v>
      </c>
      <c r="E14" s="68">
        <v>2</v>
      </c>
      <c r="F14" s="68" t="s">
        <v>95</v>
      </c>
      <c r="G14" s="69">
        <v>53000</v>
      </c>
      <c r="H14" s="70">
        <f>E14*G14</f>
        <v>106000</v>
      </c>
      <c r="I14" s="77"/>
      <c r="J14" s="115"/>
    </row>
    <row r="15" spans="2:10" ht="60" x14ac:dyDescent="0.25">
      <c r="B15" s="105" t="s">
        <v>64</v>
      </c>
      <c r="C15" s="152" t="s">
        <v>112</v>
      </c>
      <c r="D15" s="95" t="s">
        <v>100</v>
      </c>
      <c r="E15" s="68">
        <v>2</v>
      </c>
      <c r="F15" s="68">
        <v>5</v>
      </c>
      <c r="G15" s="69">
        <v>6200</v>
      </c>
      <c r="H15" s="70">
        <f>F15*G15*E15</f>
        <v>62000</v>
      </c>
      <c r="I15" s="77"/>
      <c r="J15" s="115"/>
    </row>
    <row r="16" spans="2:10" x14ac:dyDescent="0.25">
      <c r="B16" s="106"/>
      <c r="C16" s="97" t="s">
        <v>47</v>
      </c>
      <c r="D16" s="77"/>
      <c r="E16" s="68"/>
      <c r="F16" s="68"/>
      <c r="G16" s="78"/>
      <c r="H16" s="73">
        <f>SUM(H11:H15)</f>
        <v>546000</v>
      </c>
      <c r="I16" s="77"/>
      <c r="J16" s="115"/>
    </row>
    <row r="17" spans="1:10" x14ac:dyDescent="0.25">
      <c r="B17" s="107" t="s">
        <v>3</v>
      </c>
      <c r="C17" s="160" t="s">
        <v>55</v>
      </c>
      <c r="D17" s="160"/>
      <c r="E17" s="160"/>
      <c r="F17" s="160"/>
      <c r="G17" s="160"/>
      <c r="H17" s="160"/>
      <c r="I17" s="160"/>
      <c r="J17" s="115"/>
    </row>
    <row r="18" spans="1:10" ht="14.45" customHeight="1" x14ac:dyDescent="0.25">
      <c r="B18" s="157" t="s">
        <v>11</v>
      </c>
      <c r="C18" s="163" t="s">
        <v>134</v>
      </c>
      <c r="D18" s="161" t="s">
        <v>135</v>
      </c>
      <c r="E18" s="65" t="s">
        <v>49</v>
      </c>
      <c r="F18" s="65" t="s">
        <v>53</v>
      </c>
      <c r="G18" s="65" t="s">
        <v>52</v>
      </c>
      <c r="H18" s="65" t="s">
        <v>13</v>
      </c>
      <c r="I18" s="93"/>
      <c r="J18" s="115"/>
    </row>
    <row r="19" spans="1:10" ht="65.25" customHeight="1" x14ac:dyDescent="0.25">
      <c r="B19" s="157"/>
      <c r="C19" s="162"/>
      <c r="D19" s="161"/>
      <c r="E19" s="68">
        <v>2</v>
      </c>
      <c r="F19" s="68">
        <v>2</v>
      </c>
      <c r="G19" s="69">
        <v>12000</v>
      </c>
      <c r="H19" s="70">
        <f>E19*F19*G19</f>
        <v>48000</v>
      </c>
      <c r="I19" s="77"/>
      <c r="J19" s="115"/>
    </row>
    <row r="20" spans="1:10" ht="45" x14ac:dyDescent="0.25">
      <c r="B20" s="157" t="s">
        <v>12</v>
      </c>
      <c r="C20" s="163" t="s">
        <v>138</v>
      </c>
      <c r="D20" s="93" t="s">
        <v>136</v>
      </c>
      <c r="E20" s="68">
        <v>2</v>
      </c>
      <c r="F20" s="68">
        <v>5</v>
      </c>
      <c r="G20" s="69">
        <v>2000</v>
      </c>
      <c r="H20" s="70">
        <f>E20*F20*G20</f>
        <v>20000</v>
      </c>
      <c r="I20" s="77"/>
      <c r="J20" s="115"/>
    </row>
    <row r="21" spans="1:10" s="79" customFormat="1" ht="60" x14ac:dyDescent="0.25">
      <c r="A21" s="114"/>
      <c r="B21" s="157"/>
      <c r="C21" s="162"/>
      <c r="D21" s="93" t="s">
        <v>137</v>
      </c>
      <c r="E21" s="68">
        <v>2</v>
      </c>
      <c r="F21" s="68">
        <v>2</v>
      </c>
      <c r="G21" s="69">
        <v>5000</v>
      </c>
      <c r="H21" s="70">
        <f>E21*F21*G21</f>
        <v>20000</v>
      </c>
      <c r="I21" s="77"/>
      <c r="J21" s="115"/>
    </row>
    <row r="22" spans="1:10" x14ac:dyDescent="0.25">
      <c r="B22" s="106"/>
      <c r="C22" s="97" t="s">
        <v>47</v>
      </c>
      <c r="D22" s="77"/>
      <c r="E22" s="68"/>
      <c r="F22" s="68"/>
      <c r="G22" s="78"/>
      <c r="H22" s="73">
        <f>SUM(H19:H21)</f>
        <v>88000</v>
      </c>
      <c r="I22" s="77"/>
      <c r="J22" s="115"/>
    </row>
    <row r="23" spans="1:10" x14ac:dyDescent="0.25">
      <c r="B23" s="107" t="s">
        <v>4</v>
      </c>
      <c r="C23" s="165" t="s">
        <v>56</v>
      </c>
      <c r="D23" s="165"/>
      <c r="E23" s="165"/>
      <c r="F23" s="165"/>
      <c r="G23" s="165"/>
      <c r="H23" s="165"/>
      <c r="I23" s="165"/>
    </row>
    <row r="24" spans="1:10" s="79" customFormat="1" ht="45" x14ac:dyDescent="0.25">
      <c r="A24" s="114"/>
      <c r="B24" s="106" t="s">
        <v>14</v>
      </c>
      <c r="C24" s="98" t="s">
        <v>139</v>
      </c>
      <c r="D24" s="93" t="s">
        <v>101</v>
      </c>
      <c r="E24" s="131" t="s">
        <v>48</v>
      </c>
      <c r="F24" s="72">
        <v>1</v>
      </c>
      <c r="G24" s="69">
        <v>35000</v>
      </c>
      <c r="H24" s="70">
        <f t="shared" ref="H24:H28" si="0">F24*G24</f>
        <v>35000</v>
      </c>
      <c r="I24" s="93"/>
      <c r="J24" s="116"/>
    </row>
    <row r="25" spans="1:10" s="79" customFormat="1" ht="89.45" customHeight="1" x14ac:dyDescent="0.25">
      <c r="A25" s="114"/>
      <c r="B25" s="106" t="s">
        <v>15</v>
      </c>
      <c r="C25" s="98" t="s">
        <v>140</v>
      </c>
      <c r="D25" s="93" t="s">
        <v>101</v>
      </c>
      <c r="E25" s="131" t="s">
        <v>48</v>
      </c>
      <c r="F25" s="72">
        <v>1</v>
      </c>
      <c r="G25" s="69">
        <v>24000</v>
      </c>
      <c r="H25" s="70">
        <f t="shared" si="0"/>
        <v>24000</v>
      </c>
      <c r="I25" s="93"/>
      <c r="J25" s="116"/>
    </row>
    <row r="26" spans="1:10" s="133" customFormat="1" ht="160.9" customHeight="1" x14ac:dyDescent="0.25">
      <c r="A26" s="130"/>
      <c r="B26" s="109" t="s">
        <v>65</v>
      </c>
      <c r="C26" s="121" t="s">
        <v>141</v>
      </c>
      <c r="D26" s="92" t="s">
        <v>142</v>
      </c>
      <c r="E26" s="131" t="s">
        <v>48</v>
      </c>
      <c r="F26" s="131">
        <v>9</v>
      </c>
      <c r="G26" s="113">
        <v>12000</v>
      </c>
      <c r="H26" s="129">
        <f t="shared" si="0"/>
        <v>108000</v>
      </c>
      <c r="I26" s="92"/>
      <c r="J26" s="132"/>
    </row>
    <row r="27" spans="1:10" s="79" customFormat="1" ht="87.6" customHeight="1" x14ac:dyDescent="0.25">
      <c r="A27" s="114"/>
      <c r="B27" s="106" t="s">
        <v>66</v>
      </c>
      <c r="C27" s="98" t="s">
        <v>144</v>
      </c>
      <c r="D27" s="93" t="s">
        <v>143</v>
      </c>
      <c r="E27" s="72" t="s">
        <v>48</v>
      </c>
      <c r="F27" s="72">
        <v>1</v>
      </c>
      <c r="G27" s="69">
        <v>48000</v>
      </c>
      <c r="H27" s="70">
        <f t="shared" si="0"/>
        <v>48000</v>
      </c>
      <c r="I27" s="93"/>
      <c r="J27" s="116"/>
    </row>
    <row r="28" spans="1:10" s="141" customFormat="1" ht="56.45" customHeight="1" x14ac:dyDescent="0.25">
      <c r="A28" s="134"/>
      <c r="B28" s="135" t="s">
        <v>67</v>
      </c>
      <c r="C28" s="136" t="s">
        <v>145</v>
      </c>
      <c r="D28" s="137" t="s">
        <v>102</v>
      </c>
      <c r="E28" s="131" t="s">
        <v>48</v>
      </c>
      <c r="F28" s="131">
        <v>1</v>
      </c>
      <c r="G28" s="138">
        <v>35000</v>
      </c>
      <c r="H28" s="138">
        <f t="shared" si="0"/>
        <v>35000</v>
      </c>
      <c r="I28" s="139"/>
      <c r="J28" s="140"/>
    </row>
    <row r="29" spans="1:10" s="141" customFormat="1" ht="48" customHeight="1" x14ac:dyDescent="0.25">
      <c r="A29" s="134"/>
      <c r="B29" s="135" t="s">
        <v>103</v>
      </c>
      <c r="C29" s="142" t="s">
        <v>146</v>
      </c>
      <c r="D29" s="137" t="s">
        <v>147</v>
      </c>
      <c r="E29" s="131">
        <v>2</v>
      </c>
      <c r="F29" s="131">
        <v>10</v>
      </c>
      <c r="G29" s="143">
        <v>3000</v>
      </c>
      <c r="H29" s="138">
        <f>F29*G29*E29</f>
        <v>60000</v>
      </c>
      <c r="I29" s="139"/>
      <c r="J29" s="140"/>
    </row>
    <row r="30" spans="1:10" x14ac:dyDescent="0.25">
      <c r="B30" s="106"/>
      <c r="C30" s="97" t="s">
        <v>47</v>
      </c>
      <c r="D30" s="77"/>
      <c r="E30" s="68"/>
      <c r="F30" s="68"/>
      <c r="G30" s="78"/>
      <c r="H30" s="73">
        <f>SUM(H24:H29)</f>
        <v>310000</v>
      </c>
      <c r="I30" s="77"/>
    </row>
    <row r="31" spans="1:10" x14ac:dyDescent="0.25">
      <c r="B31" s="107" t="s">
        <v>68</v>
      </c>
      <c r="C31" s="164" t="s">
        <v>57</v>
      </c>
      <c r="D31" s="164"/>
      <c r="E31" s="164"/>
      <c r="F31" s="164"/>
      <c r="G31" s="164"/>
      <c r="H31" s="164"/>
      <c r="I31" s="164"/>
    </row>
    <row r="32" spans="1:10" x14ac:dyDescent="0.25">
      <c r="B32" s="107"/>
      <c r="C32" s="96"/>
      <c r="D32" s="117"/>
      <c r="E32" s="65" t="s">
        <v>49</v>
      </c>
      <c r="F32" s="65" t="s">
        <v>53</v>
      </c>
      <c r="G32" s="65" t="s">
        <v>52</v>
      </c>
      <c r="H32" s="65" t="s">
        <v>13</v>
      </c>
      <c r="I32" s="93"/>
    </row>
    <row r="33" spans="2:9" ht="43.9" customHeight="1" x14ac:dyDescent="0.25">
      <c r="B33" s="157" t="s">
        <v>69</v>
      </c>
      <c r="C33" s="166" t="s">
        <v>152</v>
      </c>
      <c r="D33" s="155" t="s">
        <v>148</v>
      </c>
      <c r="E33" s="68" t="s">
        <v>48</v>
      </c>
      <c r="F33" s="68">
        <v>1</v>
      </c>
      <c r="G33" s="113">
        <v>25000</v>
      </c>
      <c r="H33" s="129">
        <f>G33</f>
        <v>25000</v>
      </c>
      <c r="I33" s="91"/>
    </row>
    <row r="34" spans="2:9" ht="27.6" customHeight="1" x14ac:dyDescent="0.25">
      <c r="B34" s="157"/>
      <c r="C34" s="167"/>
      <c r="D34" s="155" t="s">
        <v>180</v>
      </c>
      <c r="E34" s="68" t="s">
        <v>48</v>
      </c>
      <c r="F34" s="68">
        <v>1</v>
      </c>
      <c r="G34" s="113">
        <v>10000</v>
      </c>
      <c r="H34" s="129">
        <f>G34</f>
        <v>10000</v>
      </c>
      <c r="I34" s="91"/>
    </row>
    <row r="35" spans="2:9" ht="31.9" customHeight="1" x14ac:dyDescent="0.25">
      <c r="B35" s="157"/>
      <c r="C35" s="167"/>
      <c r="D35" s="179" t="s">
        <v>125</v>
      </c>
      <c r="E35" s="168" t="s">
        <v>48</v>
      </c>
      <c r="F35" s="168">
        <v>1</v>
      </c>
      <c r="G35" s="175">
        <v>25000</v>
      </c>
      <c r="H35" s="176">
        <f>G35</f>
        <v>25000</v>
      </c>
      <c r="I35" s="91"/>
    </row>
    <row r="36" spans="2:9" ht="2.4500000000000002" customHeight="1" x14ac:dyDescent="0.25">
      <c r="B36" s="157"/>
      <c r="C36" s="167"/>
      <c r="D36" s="179"/>
      <c r="E36" s="168"/>
      <c r="F36" s="168"/>
      <c r="G36" s="175"/>
      <c r="H36" s="176"/>
      <c r="I36" s="91"/>
    </row>
    <row r="37" spans="2:9" ht="14.45" hidden="1" customHeight="1" x14ac:dyDescent="0.25">
      <c r="B37" s="157"/>
      <c r="C37" s="167"/>
      <c r="D37" s="179"/>
      <c r="E37" s="168"/>
      <c r="F37" s="168"/>
      <c r="G37" s="175"/>
      <c r="H37" s="176"/>
      <c r="I37" s="91"/>
    </row>
    <row r="38" spans="2:9" ht="45" x14ac:dyDescent="0.25">
      <c r="B38" s="157"/>
      <c r="C38" s="167"/>
      <c r="D38" s="155" t="s">
        <v>149</v>
      </c>
      <c r="E38" s="68" t="s">
        <v>48</v>
      </c>
      <c r="F38" s="68">
        <v>1</v>
      </c>
      <c r="G38" s="113">
        <v>20000</v>
      </c>
      <c r="H38" s="129">
        <f t="shared" ref="H38:H43" si="1">G38</f>
        <v>20000</v>
      </c>
      <c r="I38" s="91"/>
    </row>
    <row r="39" spans="2:9" ht="30" x14ac:dyDescent="0.25">
      <c r="B39" s="157"/>
      <c r="C39" s="167"/>
      <c r="D39" s="155" t="s">
        <v>150</v>
      </c>
      <c r="E39" s="68" t="s">
        <v>48</v>
      </c>
      <c r="F39" s="68">
        <v>1</v>
      </c>
      <c r="G39" s="113">
        <v>15000</v>
      </c>
      <c r="H39" s="129">
        <f t="shared" si="1"/>
        <v>15000</v>
      </c>
      <c r="I39" s="91"/>
    </row>
    <row r="40" spans="2:9" ht="43.15" customHeight="1" x14ac:dyDescent="0.25">
      <c r="B40" s="157" t="s">
        <v>70</v>
      </c>
      <c r="C40" s="166" t="s">
        <v>155</v>
      </c>
      <c r="D40" s="155" t="s">
        <v>151</v>
      </c>
      <c r="E40" s="68" t="s">
        <v>48</v>
      </c>
      <c r="F40" s="68">
        <v>1</v>
      </c>
      <c r="G40" s="113">
        <v>24000</v>
      </c>
      <c r="H40" s="129">
        <f t="shared" si="1"/>
        <v>24000</v>
      </c>
      <c r="I40" s="91"/>
    </row>
    <row r="41" spans="2:9" ht="44.45" customHeight="1" x14ac:dyDescent="0.25">
      <c r="B41" s="157"/>
      <c r="C41" s="167"/>
      <c r="D41" s="155" t="s">
        <v>153</v>
      </c>
      <c r="E41" s="68" t="s">
        <v>48</v>
      </c>
      <c r="F41" s="68">
        <v>1</v>
      </c>
      <c r="G41" s="113">
        <v>15000</v>
      </c>
      <c r="H41" s="129">
        <f t="shared" si="1"/>
        <v>15000</v>
      </c>
      <c r="I41" s="91"/>
    </row>
    <row r="42" spans="2:9" ht="45" x14ac:dyDescent="0.25">
      <c r="B42" s="157"/>
      <c r="C42" s="167"/>
      <c r="D42" s="155" t="s">
        <v>154</v>
      </c>
      <c r="E42" s="68" t="s">
        <v>48</v>
      </c>
      <c r="F42" s="68">
        <v>1</v>
      </c>
      <c r="G42" s="113">
        <v>35000</v>
      </c>
      <c r="H42" s="129">
        <f t="shared" si="1"/>
        <v>35000</v>
      </c>
      <c r="I42" s="91"/>
    </row>
    <row r="43" spans="2:9" ht="66.599999999999994" customHeight="1" x14ac:dyDescent="0.25">
      <c r="B43" s="157"/>
      <c r="C43" s="167"/>
      <c r="D43" s="178" t="s">
        <v>156</v>
      </c>
      <c r="E43" s="168" t="s">
        <v>48</v>
      </c>
      <c r="F43" s="168">
        <v>1</v>
      </c>
      <c r="G43" s="175">
        <v>20000</v>
      </c>
      <c r="H43" s="176">
        <f t="shared" si="1"/>
        <v>20000</v>
      </c>
      <c r="I43" s="177"/>
    </row>
    <row r="44" spans="2:9" ht="17.25" customHeight="1" x14ac:dyDescent="0.25">
      <c r="B44" s="157"/>
      <c r="C44" s="167"/>
      <c r="D44" s="179"/>
      <c r="E44" s="168"/>
      <c r="F44" s="168"/>
      <c r="G44" s="175"/>
      <c r="H44" s="176"/>
      <c r="I44" s="177"/>
    </row>
    <row r="45" spans="2:9" ht="14.45" hidden="1" customHeight="1" x14ac:dyDescent="0.25">
      <c r="B45" s="157"/>
      <c r="C45" s="167"/>
      <c r="D45" s="179"/>
      <c r="E45" s="168"/>
      <c r="F45" s="168"/>
      <c r="G45" s="175"/>
      <c r="H45" s="176"/>
      <c r="I45" s="177"/>
    </row>
    <row r="46" spans="2:9" ht="14.45" hidden="1" customHeight="1" x14ac:dyDescent="0.25">
      <c r="B46" s="157"/>
      <c r="C46" s="167"/>
      <c r="D46" s="179"/>
      <c r="E46" s="168"/>
      <c r="F46" s="168"/>
      <c r="G46" s="175"/>
      <c r="H46" s="176"/>
      <c r="I46" s="177"/>
    </row>
    <row r="47" spans="2:9" ht="57" customHeight="1" x14ac:dyDescent="0.25">
      <c r="B47" s="106" t="s">
        <v>71</v>
      </c>
      <c r="C47" s="156" t="s">
        <v>157</v>
      </c>
      <c r="D47" s="92" t="s">
        <v>119</v>
      </c>
      <c r="E47" s="68">
        <v>2</v>
      </c>
      <c r="F47" s="68">
        <v>3</v>
      </c>
      <c r="G47" s="113">
        <v>3500</v>
      </c>
      <c r="H47" s="129">
        <f>E47*F47*G47</f>
        <v>21000</v>
      </c>
      <c r="I47" s="91"/>
    </row>
    <row r="48" spans="2:9" ht="46.9" customHeight="1" x14ac:dyDescent="0.25">
      <c r="B48" s="106" t="s">
        <v>72</v>
      </c>
      <c r="C48" s="156" t="s">
        <v>158</v>
      </c>
      <c r="D48" s="92" t="s">
        <v>120</v>
      </c>
      <c r="E48" s="68"/>
      <c r="F48" s="68">
        <v>15</v>
      </c>
      <c r="G48" s="113">
        <v>10000</v>
      </c>
      <c r="H48" s="129">
        <f>F48*G48</f>
        <v>150000</v>
      </c>
      <c r="I48" s="91"/>
    </row>
    <row r="49" spans="2:9" ht="60" customHeight="1" x14ac:dyDescent="0.25">
      <c r="B49" s="106" t="s">
        <v>73</v>
      </c>
      <c r="C49" s="156" t="s">
        <v>159</v>
      </c>
      <c r="D49" s="92" t="s">
        <v>119</v>
      </c>
      <c r="E49" s="68">
        <v>2</v>
      </c>
      <c r="F49" s="68">
        <v>40</v>
      </c>
      <c r="G49" s="113">
        <v>3000</v>
      </c>
      <c r="H49" s="129">
        <f>E49*F49*G49</f>
        <v>240000</v>
      </c>
      <c r="I49" s="91"/>
    </row>
    <row r="50" spans="2:9" x14ac:dyDescent="0.25">
      <c r="B50" s="106"/>
      <c r="C50" s="100" t="s">
        <v>47</v>
      </c>
      <c r="D50" s="117"/>
      <c r="E50" s="68"/>
      <c r="F50" s="68"/>
      <c r="G50" s="69"/>
      <c r="H50" s="73">
        <f>SUM(H33:H49)</f>
        <v>600000</v>
      </c>
      <c r="I50" s="77"/>
    </row>
    <row r="51" spans="2:9" x14ac:dyDescent="0.25">
      <c r="B51" s="107" t="s">
        <v>74</v>
      </c>
      <c r="C51" s="165" t="s">
        <v>60</v>
      </c>
      <c r="D51" s="165"/>
      <c r="E51" s="165"/>
      <c r="F51" s="165"/>
      <c r="G51" s="165"/>
      <c r="H51" s="165"/>
      <c r="I51" s="165"/>
    </row>
    <row r="52" spans="2:9" x14ac:dyDescent="0.25">
      <c r="B52" s="107"/>
      <c r="C52" s="96"/>
      <c r="D52" s="117"/>
      <c r="E52" s="65" t="s">
        <v>49</v>
      </c>
      <c r="F52" s="65" t="s">
        <v>53</v>
      </c>
      <c r="G52" s="65" t="s">
        <v>52</v>
      </c>
      <c r="H52" s="65" t="s">
        <v>13</v>
      </c>
      <c r="I52" s="93"/>
    </row>
    <row r="53" spans="2:9" ht="47.25" x14ac:dyDescent="0.25">
      <c r="B53" s="108" t="s">
        <v>75</v>
      </c>
      <c r="C53" s="118" t="s">
        <v>160</v>
      </c>
      <c r="D53" s="153" t="s">
        <v>115</v>
      </c>
      <c r="E53" s="68">
        <v>2</v>
      </c>
      <c r="F53" s="68">
        <v>10</v>
      </c>
      <c r="G53" s="69">
        <v>1400</v>
      </c>
      <c r="H53" s="70">
        <f>F53*G53*E53</f>
        <v>28000</v>
      </c>
      <c r="I53" s="119"/>
    </row>
    <row r="54" spans="2:9" ht="45" customHeight="1" x14ac:dyDescent="0.25">
      <c r="B54" s="108" t="s">
        <v>76</v>
      </c>
      <c r="C54" s="118" t="s">
        <v>161</v>
      </c>
      <c r="D54" s="153" t="s">
        <v>115</v>
      </c>
      <c r="E54" s="68">
        <v>2</v>
      </c>
      <c r="F54" s="68">
        <v>15</v>
      </c>
      <c r="G54" s="69">
        <v>1750</v>
      </c>
      <c r="H54" s="70">
        <f>F54*G54*E54</f>
        <v>52500</v>
      </c>
      <c r="I54" s="119"/>
    </row>
    <row r="55" spans="2:9" ht="50.45" customHeight="1" x14ac:dyDescent="0.25">
      <c r="B55" s="108" t="s">
        <v>77</v>
      </c>
      <c r="C55" s="118" t="s">
        <v>163</v>
      </c>
      <c r="D55" s="153" t="s">
        <v>115</v>
      </c>
      <c r="E55" s="68">
        <v>2</v>
      </c>
      <c r="F55" s="68">
        <v>10</v>
      </c>
      <c r="G55" s="69">
        <v>1750</v>
      </c>
      <c r="H55" s="70">
        <f>F55*G55*E55</f>
        <v>35000</v>
      </c>
      <c r="I55" s="119"/>
    </row>
    <row r="56" spans="2:9" ht="66" customHeight="1" x14ac:dyDescent="0.25">
      <c r="B56" s="108" t="s">
        <v>78</v>
      </c>
      <c r="C56" s="120" t="s">
        <v>162</v>
      </c>
      <c r="D56" s="120" t="s">
        <v>61</v>
      </c>
      <c r="E56" s="68">
        <v>2</v>
      </c>
      <c r="F56" s="68">
        <v>30</v>
      </c>
      <c r="G56" s="69">
        <v>1700</v>
      </c>
      <c r="H56" s="70">
        <f>E56*F56*G56</f>
        <v>102000</v>
      </c>
      <c r="I56" s="91"/>
    </row>
    <row r="57" spans="2:9" ht="59.65" customHeight="1" x14ac:dyDescent="0.25">
      <c r="B57" s="108" t="s">
        <v>79</v>
      </c>
      <c r="C57" s="154" t="s">
        <v>164</v>
      </c>
      <c r="D57" s="120" t="s">
        <v>123</v>
      </c>
      <c r="E57" s="68">
        <v>2</v>
      </c>
      <c r="F57" s="68">
        <v>10</v>
      </c>
      <c r="G57" s="69">
        <v>3500</v>
      </c>
      <c r="H57" s="70">
        <f>E57*F57*G57</f>
        <v>70000</v>
      </c>
      <c r="I57" s="91"/>
    </row>
    <row r="58" spans="2:9" s="86" customFormat="1" ht="16.899999999999999" customHeight="1" x14ac:dyDescent="0.25">
      <c r="B58" s="107"/>
      <c r="C58" s="97" t="s">
        <v>47</v>
      </c>
      <c r="D58" s="84"/>
      <c r="E58" s="85"/>
      <c r="F58" s="85"/>
      <c r="G58" s="71"/>
      <c r="H58" s="73">
        <f>SUM(H53:H57)</f>
        <v>287500</v>
      </c>
      <c r="I58" s="75"/>
    </row>
    <row r="59" spans="2:9" x14ac:dyDescent="0.25">
      <c r="B59" s="107" t="s">
        <v>80</v>
      </c>
      <c r="C59" s="165" t="s">
        <v>104</v>
      </c>
      <c r="D59" s="165"/>
      <c r="E59" s="165"/>
      <c r="F59" s="165"/>
      <c r="G59" s="165"/>
      <c r="H59" s="165"/>
      <c r="I59" s="165"/>
    </row>
    <row r="60" spans="2:9" x14ac:dyDescent="0.25">
      <c r="B60" s="107"/>
      <c r="C60" s="96"/>
      <c r="D60" s="117"/>
      <c r="E60" s="65" t="s">
        <v>49</v>
      </c>
      <c r="F60" s="65" t="s">
        <v>53</v>
      </c>
      <c r="G60" s="65" t="s">
        <v>52</v>
      </c>
      <c r="H60" s="65" t="s">
        <v>13</v>
      </c>
      <c r="I60" s="93"/>
    </row>
    <row r="61" spans="2:9" ht="45" x14ac:dyDescent="0.25">
      <c r="B61" s="108" t="s">
        <v>81</v>
      </c>
      <c r="C61" s="120" t="s">
        <v>165</v>
      </c>
      <c r="D61" s="153" t="s">
        <v>113</v>
      </c>
      <c r="E61" s="68" t="s">
        <v>48</v>
      </c>
      <c r="F61" s="68">
        <v>1</v>
      </c>
      <c r="G61" s="69">
        <v>25000</v>
      </c>
      <c r="H61" s="70">
        <f t="shared" ref="H61:H69" si="2">F61*G61</f>
        <v>25000</v>
      </c>
      <c r="I61" s="77"/>
    </row>
    <row r="62" spans="2:9" ht="60" x14ac:dyDescent="0.25">
      <c r="B62" s="108" t="s">
        <v>82</v>
      </c>
      <c r="C62" s="120" t="s">
        <v>166</v>
      </c>
      <c r="D62" s="153" t="s">
        <v>105</v>
      </c>
      <c r="E62" s="68" t="s">
        <v>48</v>
      </c>
      <c r="F62" s="68">
        <v>1</v>
      </c>
      <c r="G62" s="69">
        <v>18000</v>
      </c>
      <c r="H62" s="70">
        <f t="shared" si="2"/>
        <v>18000</v>
      </c>
      <c r="I62" s="77"/>
    </row>
    <row r="63" spans="2:9" ht="110.25" x14ac:dyDescent="0.25">
      <c r="B63" s="108" t="s">
        <v>83</v>
      </c>
      <c r="C63" s="120" t="s">
        <v>167</v>
      </c>
      <c r="D63" s="120" t="s">
        <v>121</v>
      </c>
      <c r="E63" s="68" t="s">
        <v>48</v>
      </c>
      <c r="F63" s="68">
        <v>1</v>
      </c>
      <c r="G63" s="69">
        <v>40000</v>
      </c>
      <c r="H63" s="70">
        <f t="shared" si="2"/>
        <v>40000</v>
      </c>
      <c r="I63" s="91"/>
    </row>
    <row r="64" spans="2:9" ht="31.5" x14ac:dyDescent="0.25">
      <c r="B64" s="108" t="s">
        <v>84</v>
      </c>
      <c r="C64" s="120" t="s">
        <v>168</v>
      </c>
      <c r="D64" s="153" t="s">
        <v>106</v>
      </c>
      <c r="E64" s="68"/>
      <c r="F64" s="68">
        <v>100</v>
      </c>
      <c r="G64" s="69">
        <v>40</v>
      </c>
      <c r="H64" s="70">
        <f t="shared" si="2"/>
        <v>4000</v>
      </c>
      <c r="I64" s="77"/>
    </row>
    <row r="65" spans="1:10" ht="31.5" x14ac:dyDescent="0.25">
      <c r="B65" s="111" t="s">
        <v>85</v>
      </c>
      <c r="C65" s="120" t="s">
        <v>169</v>
      </c>
      <c r="D65" s="153" t="s">
        <v>107</v>
      </c>
      <c r="E65" s="68">
        <v>14</v>
      </c>
      <c r="F65" s="68">
        <v>100</v>
      </c>
      <c r="G65" s="69">
        <v>15</v>
      </c>
      <c r="H65" s="70">
        <f>F65*G65*E65</f>
        <v>21000</v>
      </c>
      <c r="I65" s="77"/>
    </row>
    <row r="66" spans="1:10" ht="31.5" x14ac:dyDescent="0.25">
      <c r="B66" s="111" t="s">
        <v>86</v>
      </c>
      <c r="C66" s="120" t="s">
        <v>170</v>
      </c>
      <c r="D66" s="92" t="s">
        <v>108</v>
      </c>
      <c r="E66" s="68" t="s">
        <v>48</v>
      </c>
      <c r="F66" s="68">
        <v>30000</v>
      </c>
      <c r="G66" s="69">
        <v>0.8</v>
      </c>
      <c r="H66" s="70">
        <f t="shared" si="2"/>
        <v>24000</v>
      </c>
      <c r="I66" s="77"/>
    </row>
    <row r="67" spans="1:10" ht="60" x14ac:dyDescent="0.25">
      <c r="B67" s="111" t="s">
        <v>87</v>
      </c>
      <c r="C67" s="120" t="s">
        <v>171</v>
      </c>
      <c r="D67" s="92" t="s">
        <v>62</v>
      </c>
      <c r="E67" s="68" t="s">
        <v>48</v>
      </c>
      <c r="F67" s="68">
        <v>30000</v>
      </c>
      <c r="G67" s="69">
        <v>0.7</v>
      </c>
      <c r="H67" s="70">
        <f t="shared" ref="H67" si="3">F67*G67</f>
        <v>21000</v>
      </c>
      <c r="I67" s="77"/>
    </row>
    <row r="68" spans="1:10" ht="63" x14ac:dyDescent="0.25">
      <c r="B68" s="111" t="s">
        <v>109</v>
      </c>
      <c r="C68" s="120" t="s">
        <v>172</v>
      </c>
      <c r="D68" s="153" t="s">
        <v>110</v>
      </c>
      <c r="E68" s="68" t="s">
        <v>48</v>
      </c>
      <c r="F68" s="68">
        <v>200</v>
      </c>
      <c r="G68" s="69">
        <v>450</v>
      </c>
      <c r="H68" s="70">
        <f t="shared" si="2"/>
        <v>90000</v>
      </c>
      <c r="I68" s="77"/>
    </row>
    <row r="69" spans="1:10" ht="63" x14ac:dyDescent="0.25">
      <c r="B69" s="144" t="s">
        <v>117</v>
      </c>
      <c r="C69" s="120" t="s">
        <v>111</v>
      </c>
      <c r="D69" s="153" t="s">
        <v>116</v>
      </c>
      <c r="E69" s="68" t="s">
        <v>48</v>
      </c>
      <c r="F69" s="68">
        <v>1</v>
      </c>
      <c r="G69" s="69">
        <v>30000</v>
      </c>
      <c r="H69" s="70">
        <f t="shared" si="2"/>
        <v>30000</v>
      </c>
      <c r="I69" s="77"/>
    </row>
    <row r="70" spans="1:10" s="86" customFormat="1" ht="16.899999999999999" customHeight="1" x14ac:dyDescent="0.25">
      <c r="B70" s="107"/>
      <c r="C70" s="97" t="s">
        <v>47</v>
      </c>
      <c r="D70" s="84"/>
      <c r="E70" s="85"/>
      <c r="F70" s="85"/>
      <c r="G70" s="71"/>
      <c r="H70" s="73">
        <f>SUM(H61:H69)</f>
        <v>273000</v>
      </c>
      <c r="I70" s="75"/>
    </row>
    <row r="71" spans="1:10" x14ac:dyDescent="0.25">
      <c r="B71" s="107" t="s">
        <v>88</v>
      </c>
      <c r="C71" s="165" t="s">
        <v>63</v>
      </c>
      <c r="D71" s="165"/>
      <c r="E71" s="165"/>
      <c r="F71" s="165"/>
      <c r="G71" s="165"/>
      <c r="H71" s="165"/>
      <c r="I71" s="165"/>
    </row>
    <row r="72" spans="1:10" x14ac:dyDescent="0.25">
      <c r="B72" s="107"/>
      <c r="C72" s="96"/>
      <c r="D72" s="117"/>
      <c r="E72" s="65" t="s">
        <v>49</v>
      </c>
      <c r="F72" s="65" t="s">
        <v>53</v>
      </c>
      <c r="G72" s="65" t="s">
        <v>52</v>
      </c>
      <c r="H72" s="65" t="s">
        <v>13</v>
      </c>
      <c r="I72" s="93"/>
    </row>
    <row r="73" spans="1:10" ht="90" x14ac:dyDescent="0.25">
      <c r="B73" s="106" t="s">
        <v>89</v>
      </c>
      <c r="C73" s="120" t="s">
        <v>173</v>
      </c>
      <c r="D73" s="153" t="s">
        <v>174</v>
      </c>
      <c r="E73" s="68">
        <v>2</v>
      </c>
      <c r="F73" s="68">
        <v>1</v>
      </c>
      <c r="G73" s="69">
        <v>21000</v>
      </c>
      <c r="H73" s="80">
        <f>E73*F73*G73</f>
        <v>42000</v>
      </c>
      <c r="I73" s="77"/>
    </row>
    <row r="74" spans="1:10" ht="45" x14ac:dyDescent="0.25">
      <c r="B74" s="106" t="s">
        <v>90</v>
      </c>
      <c r="C74" s="120" t="s">
        <v>175</v>
      </c>
      <c r="D74" s="153" t="s">
        <v>126</v>
      </c>
      <c r="E74" s="68">
        <v>2</v>
      </c>
      <c r="F74" s="68">
        <v>1</v>
      </c>
      <c r="G74" s="69">
        <v>27000</v>
      </c>
      <c r="H74" s="80">
        <f>E74*F74*G74</f>
        <v>54000</v>
      </c>
      <c r="I74" s="77"/>
    </row>
    <row r="75" spans="1:10" ht="47.25" x14ac:dyDescent="0.25">
      <c r="B75" s="109" t="s">
        <v>91</v>
      </c>
      <c r="C75" s="136" t="s">
        <v>176</v>
      </c>
      <c r="D75" s="153" t="s">
        <v>127</v>
      </c>
      <c r="E75" s="112">
        <v>2</v>
      </c>
      <c r="F75" s="112">
        <v>20</v>
      </c>
      <c r="G75" s="113">
        <v>1200</v>
      </c>
      <c r="H75" s="80">
        <f>E75*F75*G75</f>
        <v>48000</v>
      </c>
      <c r="I75" s="121"/>
    </row>
    <row r="76" spans="1:10" ht="47.25" x14ac:dyDescent="0.25">
      <c r="B76" s="106" t="s">
        <v>92</v>
      </c>
      <c r="C76" s="136" t="s">
        <v>177</v>
      </c>
      <c r="D76" s="120" t="s">
        <v>178</v>
      </c>
      <c r="E76" s="68" t="s">
        <v>48</v>
      </c>
      <c r="F76" s="68">
        <v>1</v>
      </c>
      <c r="G76" s="69">
        <v>54000</v>
      </c>
      <c r="H76" s="80">
        <f>F76*G76</f>
        <v>54000</v>
      </c>
      <c r="I76" s="120"/>
    </row>
    <row r="77" spans="1:10" ht="204.75" x14ac:dyDescent="0.25">
      <c r="B77" s="106" t="s">
        <v>93</v>
      </c>
      <c r="C77" s="120" t="s">
        <v>179</v>
      </c>
      <c r="D77" s="153" t="s">
        <v>130</v>
      </c>
      <c r="E77" s="68"/>
      <c r="F77" s="68">
        <v>9</v>
      </c>
      <c r="G77" s="69">
        <v>12000</v>
      </c>
      <c r="H77" s="80">
        <f>F77*G77</f>
        <v>108000</v>
      </c>
      <c r="I77" s="120"/>
    </row>
    <row r="78" spans="1:10" ht="31.5" x14ac:dyDescent="0.25">
      <c r="B78" s="144" t="s">
        <v>114</v>
      </c>
      <c r="C78" s="98" t="s">
        <v>128</v>
      </c>
      <c r="D78" s="153" t="s">
        <v>129</v>
      </c>
      <c r="E78" s="68">
        <v>2</v>
      </c>
      <c r="F78" s="68">
        <v>1</v>
      </c>
      <c r="G78" s="69">
        <v>4500</v>
      </c>
      <c r="H78" s="80">
        <f>E78*F78*G78</f>
        <v>9000</v>
      </c>
      <c r="I78" s="120"/>
    </row>
    <row r="79" spans="1:10" s="86" customFormat="1" ht="16.899999999999999" customHeight="1" x14ac:dyDescent="0.25">
      <c r="B79" s="107"/>
      <c r="C79" s="97" t="s">
        <v>47</v>
      </c>
      <c r="D79" s="84"/>
      <c r="E79" s="85"/>
      <c r="F79" s="85"/>
      <c r="G79" s="71"/>
      <c r="H79" s="73">
        <f>SUM(H73:H78)</f>
        <v>315000</v>
      </c>
      <c r="I79" s="75"/>
    </row>
    <row r="80" spans="1:10" s="79" customFormat="1" ht="30" customHeight="1" x14ac:dyDescent="0.25">
      <c r="A80" s="114"/>
      <c r="B80" s="106"/>
      <c r="C80" s="97" t="s">
        <v>46</v>
      </c>
      <c r="D80" s="81"/>
      <c r="E80" s="68"/>
      <c r="F80" s="68"/>
      <c r="G80" s="78"/>
      <c r="H80" s="71">
        <f>H79+H70+H58+H50+H30+H22+H16+H8</f>
        <v>2469500</v>
      </c>
      <c r="I80" s="77"/>
      <c r="J80" s="116"/>
    </row>
    <row r="81" spans="1:10" s="79" customFormat="1" x14ac:dyDescent="0.25">
      <c r="A81" s="114"/>
      <c r="B81" s="106"/>
      <c r="C81" s="96" t="s">
        <v>54</v>
      </c>
      <c r="D81" s="81"/>
      <c r="E81" s="82"/>
      <c r="F81" s="82"/>
      <c r="G81" s="83"/>
      <c r="H81" s="87">
        <f>H80*20%</f>
        <v>493900</v>
      </c>
      <c r="I81" s="94"/>
      <c r="J81" s="116"/>
    </row>
    <row r="82" spans="1:10" s="88" customFormat="1" ht="18.75" x14ac:dyDescent="0.3">
      <c r="B82" s="122"/>
      <c r="C82" s="123" t="s">
        <v>46</v>
      </c>
      <c r="D82" s="124"/>
      <c r="E82" s="125"/>
      <c r="F82" s="125"/>
      <c r="G82" s="126"/>
      <c r="H82" s="127">
        <f>H80+H81</f>
        <v>2963400</v>
      </c>
      <c r="I82" s="128"/>
    </row>
    <row r="83" spans="1:10" s="145" customFormat="1" ht="17.649999999999999" customHeight="1" x14ac:dyDescent="0.25">
      <c r="B83" s="146"/>
      <c r="C83" s="147" t="s">
        <v>122</v>
      </c>
      <c r="D83" s="148"/>
      <c r="E83" s="149"/>
      <c r="F83" s="149"/>
      <c r="G83" s="150"/>
      <c r="H83" s="150"/>
      <c r="I83" s="151"/>
    </row>
    <row r="84" spans="1:10" x14ac:dyDescent="0.25">
      <c r="C84" s="101"/>
      <c r="D84" s="76"/>
      <c r="E84" s="67"/>
    </row>
    <row r="85" spans="1:10" x14ac:dyDescent="0.25">
      <c r="C85" s="101"/>
      <c r="E85" s="158"/>
      <c r="F85" s="158"/>
      <c r="G85" s="158"/>
      <c r="H85" s="158"/>
      <c r="I85" s="158"/>
    </row>
    <row r="86" spans="1:10" x14ac:dyDescent="0.25">
      <c r="E86" s="158"/>
      <c r="F86" s="158"/>
      <c r="G86" s="158"/>
      <c r="H86" s="158"/>
      <c r="I86" s="158"/>
    </row>
    <row r="94" spans="1:10" ht="15" customHeight="1" x14ac:dyDescent="0.25"/>
    <row r="99" ht="16.5" customHeight="1" x14ac:dyDescent="0.25"/>
    <row r="105" ht="15" customHeight="1" x14ac:dyDescent="0.25"/>
    <row r="106" ht="30" customHeight="1" x14ac:dyDescent="0.25"/>
    <row r="109" ht="28.5" customHeight="1" x14ac:dyDescent="0.25"/>
    <row r="113" ht="16.5" customHeight="1" x14ac:dyDescent="0.25"/>
    <row r="114" ht="28.5" customHeight="1" x14ac:dyDescent="0.25"/>
    <row r="124" ht="24.75" customHeight="1" x14ac:dyDescent="0.25"/>
  </sheetData>
  <mergeCells count="36">
    <mergeCell ref="D35:D37"/>
    <mergeCell ref="E35:E37"/>
    <mergeCell ref="F35:F37"/>
    <mergeCell ref="G35:G37"/>
    <mergeCell ref="H35:H37"/>
    <mergeCell ref="G43:G46"/>
    <mergeCell ref="H43:H46"/>
    <mergeCell ref="I43:I46"/>
    <mergeCell ref="B40:B46"/>
    <mergeCell ref="C40:C46"/>
    <mergeCell ref="D43:D46"/>
    <mergeCell ref="E43:E46"/>
    <mergeCell ref="J8:J9"/>
    <mergeCell ref="B4:I4"/>
    <mergeCell ref="B3:I3"/>
    <mergeCell ref="B2:I2"/>
    <mergeCell ref="C18:C19"/>
    <mergeCell ref="B10:B11"/>
    <mergeCell ref="B18:B19"/>
    <mergeCell ref="C6:I6"/>
    <mergeCell ref="B20:B21"/>
    <mergeCell ref="E85:I86"/>
    <mergeCell ref="C9:I9"/>
    <mergeCell ref="C17:I17"/>
    <mergeCell ref="D18:D19"/>
    <mergeCell ref="C10:C11"/>
    <mergeCell ref="D10:D11"/>
    <mergeCell ref="C31:I31"/>
    <mergeCell ref="C59:I59"/>
    <mergeCell ref="C23:I23"/>
    <mergeCell ref="C71:I71"/>
    <mergeCell ref="C20:C21"/>
    <mergeCell ref="C51:I51"/>
    <mergeCell ref="C33:C39"/>
    <mergeCell ref="B33:B39"/>
    <mergeCell ref="F43:F4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12" orientation="landscape" r:id="rId1"/>
  <rowBreaks count="3" manualBreakCount="3">
    <brk id="13" min="1" max="8" man="1"/>
    <brk id="50" min="1" max="8" man="1"/>
    <brk id="73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opLeftCell="A10" workbookViewId="0">
      <selection activeCell="B33" sqref="B33"/>
    </sheetView>
  </sheetViews>
  <sheetFormatPr defaultRowHeight="15" x14ac:dyDescent="0.25"/>
  <cols>
    <col min="1" max="1" width="5" customWidth="1"/>
    <col min="2" max="2" width="7.5703125" customWidth="1"/>
    <col min="3" max="3" width="29.7109375" customWidth="1"/>
    <col min="4" max="5" width="19.5703125" customWidth="1"/>
    <col min="6" max="6" width="13.28515625" customWidth="1"/>
    <col min="7" max="7" width="12.28515625" style="48" customWidth="1"/>
    <col min="8" max="8" width="14.28515625" customWidth="1"/>
    <col min="9" max="9" width="10.5703125" customWidth="1"/>
    <col min="10" max="10" width="13" customWidth="1"/>
  </cols>
  <sheetData>
    <row r="1" spans="2:10" ht="15.75" x14ac:dyDescent="0.25">
      <c r="G1" s="1"/>
      <c r="H1" s="28" t="s">
        <v>24</v>
      </c>
      <c r="I1" s="28"/>
      <c r="J1" s="28"/>
    </row>
    <row r="2" spans="2:10" x14ac:dyDescent="0.25">
      <c r="H2" s="29" t="s">
        <v>30</v>
      </c>
      <c r="I2" s="29"/>
      <c r="J2" s="28"/>
    </row>
    <row r="3" spans="2:10" ht="15.75" x14ac:dyDescent="0.25">
      <c r="H3" s="22" t="s">
        <v>28</v>
      </c>
      <c r="I3" s="22"/>
    </row>
    <row r="4" spans="2:10" ht="15.75" x14ac:dyDescent="0.25">
      <c r="H4" s="22" t="s">
        <v>25</v>
      </c>
      <c r="I4" s="22"/>
    </row>
    <row r="6" spans="2:10" x14ac:dyDescent="0.25">
      <c r="B6" s="173" t="s">
        <v>31</v>
      </c>
      <c r="C6" s="173"/>
      <c r="D6" s="173"/>
      <c r="E6" s="173"/>
      <c r="F6" s="173"/>
      <c r="G6" s="173"/>
      <c r="H6" s="173"/>
      <c r="I6" s="173"/>
      <c r="J6" s="173"/>
    </row>
    <row r="7" spans="2:10" x14ac:dyDescent="0.25">
      <c r="B7" s="27"/>
      <c r="C7" s="27"/>
      <c r="D7" s="27"/>
      <c r="E7" s="64"/>
      <c r="F7" s="27"/>
      <c r="G7" s="49"/>
      <c r="H7" s="27"/>
      <c r="I7" s="27"/>
      <c r="J7" s="27"/>
    </row>
    <row r="8" spans="2:10" x14ac:dyDescent="0.25">
      <c r="B8" s="181" t="s">
        <v>27</v>
      </c>
      <c r="C8" s="181"/>
      <c r="D8" s="181"/>
      <c r="E8" s="181"/>
      <c r="F8" s="181"/>
      <c r="G8" s="181"/>
      <c r="H8" s="181"/>
      <c r="I8" s="181"/>
      <c r="J8" s="181"/>
    </row>
    <row r="10" spans="2:10" x14ac:dyDescent="0.25">
      <c r="B10" s="181" t="s">
        <v>29</v>
      </c>
      <c r="C10" s="181"/>
      <c r="D10" s="181"/>
      <c r="E10" s="181"/>
      <c r="F10" s="181"/>
      <c r="G10" s="181"/>
      <c r="H10" s="181"/>
      <c r="I10" s="181"/>
      <c r="J10" s="181"/>
    </row>
    <row r="11" spans="2:10" ht="15.75" thickBot="1" x14ac:dyDescent="0.3"/>
    <row r="12" spans="2:10" ht="77.25" customHeight="1" thickBot="1" x14ac:dyDescent="0.3">
      <c r="B12" s="30" t="s">
        <v>0</v>
      </c>
      <c r="C12" s="39" t="s">
        <v>38</v>
      </c>
      <c r="D12" s="32" t="s">
        <v>37</v>
      </c>
      <c r="E12" s="32" t="s">
        <v>39</v>
      </c>
      <c r="F12" s="30" t="s">
        <v>9</v>
      </c>
      <c r="G12" s="32" t="s">
        <v>10</v>
      </c>
      <c r="H12" s="32" t="s">
        <v>32</v>
      </c>
      <c r="I12" s="39" t="s">
        <v>33</v>
      </c>
      <c r="J12" s="31" t="s">
        <v>16</v>
      </c>
    </row>
    <row r="13" spans="2:10" ht="15.75" thickBot="1" x14ac:dyDescent="0.3">
      <c r="B13" s="12" t="s">
        <v>1</v>
      </c>
      <c r="C13" s="24" t="s">
        <v>23</v>
      </c>
      <c r="D13" s="6"/>
      <c r="E13" s="6"/>
      <c r="F13" s="6"/>
      <c r="G13" s="6"/>
      <c r="H13" s="6"/>
      <c r="I13" s="6"/>
      <c r="J13" s="7"/>
    </row>
    <row r="14" spans="2:10" x14ac:dyDescent="0.25">
      <c r="B14" s="16" t="s">
        <v>5</v>
      </c>
      <c r="C14" s="14"/>
      <c r="D14" s="4"/>
      <c r="E14" s="4"/>
      <c r="F14" s="4"/>
      <c r="G14" s="51"/>
      <c r="H14" s="4"/>
      <c r="I14" s="5"/>
      <c r="J14" s="20"/>
    </row>
    <row r="15" spans="2:10" ht="15.75" thickBot="1" x14ac:dyDescent="0.3">
      <c r="B15" s="17" t="s">
        <v>6</v>
      </c>
      <c r="C15" s="15"/>
      <c r="D15" s="3"/>
      <c r="E15" s="3"/>
      <c r="F15" s="3"/>
      <c r="G15" s="53"/>
      <c r="H15" s="3"/>
      <c r="I15" s="37"/>
      <c r="J15" s="21"/>
    </row>
    <row r="16" spans="2:10" ht="15.75" thickBot="1" x14ac:dyDescent="0.3">
      <c r="B16" s="34"/>
      <c r="C16" s="8" t="s">
        <v>40</v>
      </c>
      <c r="D16" s="8"/>
      <c r="E16" s="8"/>
      <c r="F16" s="8"/>
      <c r="G16" s="54"/>
      <c r="H16" s="8"/>
      <c r="I16" s="38"/>
      <c r="J16" s="9"/>
    </row>
    <row r="17" spans="2:10" ht="15.75" thickBot="1" x14ac:dyDescent="0.3">
      <c r="B17" s="2" t="s">
        <v>2</v>
      </c>
      <c r="C17" s="24" t="s">
        <v>23</v>
      </c>
      <c r="D17" s="24"/>
      <c r="E17" s="24"/>
      <c r="F17" s="24"/>
      <c r="G17" s="24"/>
      <c r="H17" s="24"/>
      <c r="I17" s="24"/>
      <c r="J17" s="33"/>
    </row>
    <row r="18" spans="2:10" x14ac:dyDescent="0.25">
      <c r="B18" s="16" t="s">
        <v>7</v>
      </c>
      <c r="C18" s="14"/>
      <c r="D18" s="4"/>
      <c r="E18" s="4"/>
      <c r="F18" s="4"/>
      <c r="G18" s="51"/>
      <c r="H18" s="4"/>
      <c r="I18" s="5"/>
      <c r="J18" s="20"/>
    </row>
    <row r="19" spans="2:10" ht="15.75" thickBot="1" x14ac:dyDescent="0.3">
      <c r="B19" s="18" t="s">
        <v>8</v>
      </c>
      <c r="C19" s="15"/>
      <c r="D19" s="3"/>
      <c r="E19" s="3"/>
      <c r="F19" s="3"/>
      <c r="G19" s="53"/>
      <c r="H19" s="3"/>
      <c r="I19" s="37"/>
      <c r="J19" s="21"/>
    </row>
    <row r="20" spans="2:10" ht="15.75" thickBot="1" x14ac:dyDescent="0.3">
      <c r="B20" s="35"/>
      <c r="C20" s="8" t="s">
        <v>40</v>
      </c>
      <c r="D20" s="8"/>
      <c r="E20" s="8"/>
      <c r="F20" s="8"/>
      <c r="G20" s="54"/>
      <c r="H20" s="8"/>
      <c r="I20" s="38"/>
      <c r="J20" s="9"/>
    </row>
    <row r="21" spans="2:10" ht="15.75" thickBot="1" x14ac:dyDescent="0.3">
      <c r="B21" s="2" t="s">
        <v>3</v>
      </c>
      <c r="C21" s="24" t="s">
        <v>23</v>
      </c>
      <c r="D21" s="24"/>
      <c r="E21" s="24"/>
      <c r="F21" s="24"/>
      <c r="G21" s="24"/>
      <c r="H21" s="24"/>
      <c r="I21" s="24"/>
      <c r="J21" s="33"/>
    </row>
    <row r="22" spans="2:10" x14ac:dyDescent="0.25">
      <c r="B22" s="19" t="s">
        <v>11</v>
      </c>
      <c r="C22" s="14"/>
      <c r="D22" s="4"/>
      <c r="E22" s="4"/>
      <c r="F22" s="4"/>
      <c r="G22" s="51"/>
      <c r="H22" s="4"/>
      <c r="I22" s="5"/>
      <c r="J22" s="20"/>
    </row>
    <row r="23" spans="2:10" ht="15.75" thickBot="1" x14ac:dyDescent="0.3">
      <c r="B23" s="17" t="s">
        <v>12</v>
      </c>
      <c r="C23" s="15"/>
      <c r="D23" s="3"/>
      <c r="E23" s="3"/>
      <c r="F23" s="3"/>
      <c r="G23" s="53"/>
      <c r="H23" s="3"/>
      <c r="I23" s="37"/>
      <c r="J23" s="21"/>
    </row>
    <row r="24" spans="2:10" ht="15.75" thickBot="1" x14ac:dyDescent="0.3">
      <c r="B24" s="36"/>
      <c r="C24" s="23" t="s">
        <v>40</v>
      </c>
      <c r="D24" s="23"/>
      <c r="E24" s="23"/>
      <c r="F24" s="23"/>
      <c r="G24" s="55"/>
      <c r="H24" s="23"/>
      <c r="I24" s="23"/>
      <c r="J24" s="13"/>
    </row>
    <row r="25" spans="2:10" ht="15.75" thickBot="1" x14ac:dyDescent="0.3">
      <c r="B25" s="12" t="s">
        <v>4</v>
      </c>
      <c r="C25" s="25" t="s">
        <v>23</v>
      </c>
      <c r="D25" s="25"/>
      <c r="E25" s="25"/>
      <c r="F25" s="25"/>
      <c r="G25" s="25"/>
      <c r="H25" s="25"/>
      <c r="I25" s="25"/>
      <c r="J25" s="26"/>
    </row>
    <row r="26" spans="2:10" x14ac:dyDescent="0.25">
      <c r="B26" s="16" t="s">
        <v>14</v>
      </c>
      <c r="C26" s="14"/>
      <c r="D26" s="4"/>
      <c r="E26" s="4"/>
      <c r="F26" s="4"/>
      <c r="G26" s="51"/>
      <c r="H26" s="4"/>
      <c r="I26" s="5"/>
      <c r="J26" s="20"/>
    </row>
    <row r="27" spans="2:10" ht="15.75" thickBot="1" x14ac:dyDescent="0.3">
      <c r="B27" s="17" t="s">
        <v>15</v>
      </c>
      <c r="C27" s="15"/>
      <c r="D27" s="3"/>
      <c r="E27" s="3"/>
      <c r="F27" s="3"/>
      <c r="G27" s="53"/>
      <c r="H27" s="3"/>
      <c r="I27" s="37"/>
      <c r="J27" s="21"/>
    </row>
    <row r="28" spans="2:10" ht="15.75" thickBot="1" x14ac:dyDescent="0.3">
      <c r="B28" s="12"/>
      <c r="C28" s="11" t="s">
        <v>40</v>
      </c>
      <c r="D28" s="8"/>
      <c r="E28" s="8"/>
      <c r="F28" s="8"/>
      <c r="G28" s="54"/>
      <c r="H28" s="8"/>
      <c r="I28" s="38"/>
      <c r="J28" s="9"/>
    </row>
    <row r="29" spans="2:10" ht="15.75" thickBot="1" x14ac:dyDescent="0.3">
      <c r="B29" s="10"/>
      <c r="C29" s="12" t="s">
        <v>44</v>
      </c>
      <c r="D29" s="23"/>
      <c r="E29" s="23"/>
      <c r="F29" s="12"/>
      <c r="G29" s="57"/>
      <c r="H29" s="12"/>
      <c r="I29" s="13"/>
      <c r="J29" s="13"/>
    </row>
    <row r="31" spans="2:10" x14ac:dyDescent="0.25">
      <c r="B31" t="s">
        <v>45</v>
      </c>
    </row>
    <row r="33" spans="2:6" x14ac:dyDescent="0.25">
      <c r="B33" t="s">
        <v>17</v>
      </c>
    </row>
    <row r="35" spans="2:6" x14ac:dyDescent="0.25">
      <c r="B35" s="180" t="s">
        <v>22</v>
      </c>
      <c r="C35" s="180"/>
    </row>
    <row r="37" spans="2:6" x14ac:dyDescent="0.25">
      <c r="B37" t="s">
        <v>18</v>
      </c>
      <c r="F37" t="s">
        <v>19</v>
      </c>
    </row>
    <row r="38" spans="2:6" ht="52.5" customHeight="1" x14ac:dyDescent="0.25">
      <c r="B38" s="180" t="s">
        <v>20</v>
      </c>
      <c r="C38" s="180"/>
      <c r="D38" s="180"/>
      <c r="E38" s="63"/>
      <c r="F38" t="s">
        <v>21</v>
      </c>
    </row>
  </sheetData>
  <mergeCells count="5">
    <mergeCell ref="B35:C35"/>
    <mergeCell ref="B38:D38"/>
    <mergeCell ref="B6:J6"/>
    <mergeCell ref="B8:J8"/>
    <mergeCell ref="B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workbookViewId="0">
      <selection activeCell="I34" sqref="I34"/>
    </sheetView>
  </sheetViews>
  <sheetFormatPr defaultRowHeight="15" x14ac:dyDescent="0.25"/>
  <cols>
    <col min="1" max="1" width="5" customWidth="1"/>
    <col min="2" max="2" width="7.5703125" customWidth="1"/>
    <col min="3" max="3" width="29.7109375" style="48" customWidth="1"/>
    <col min="4" max="5" width="17.7109375" style="48" customWidth="1"/>
    <col min="6" max="6" width="13.28515625" customWidth="1"/>
    <col min="7" max="7" width="12.42578125" style="41" customWidth="1"/>
    <col min="8" max="8" width="11.7109375" customWidth="1"/>
    <col min="9" max="9" width="15.42578125" customWidth="1"/>
    <col min="10" max="10" width="12.42578125" style="48" customWidth="1"/>
  </cols>
  <sheetData>
    <row r="1" spans="2:10" ht="15.75" x14ac:dyDescent="0.25">
      <c r="G1" s="40"/>
      <c r="H1" s="28" t="s">
        <v>24</v>
      </c>
      <c r="I1" s="28"/>
      <c r="J1" s="58"/>
    </row>
    <row r="2" spans="2:10" x14ac:dyDescent="0.25">
      <c r="H2" s="29" t="s">
        <v>30</v>
      </c>
      <c r="I2" s="29"/>
      <c r="J2" s="58"/>
    </row>
    <row r="3" spans="2:10" ht="15.75" x14ac:dyDescent="0.25">
      <c r="H3" s="22" t="s">
        <v>28</v>
      </c>
      <c r="I3" s="22"/>
    </row>
    <row r="4" spans="2:10" ht="15.75" x14ac:dyDescent="0.25">
      <c r="H4" s="22" t="s">
        <v>25</v>
      </c>
      <c r="I4" s="22"/>
    </row>
    <row r="6" spans="2:10" x14ac:dyDescent="0.25">
      <c r="B6" s="173" t="s">
        <v>34</v>
      </c>
      <c r="C6" s="173"/>
      <c r="D6" s="173"/>
      <c r="E6" s="173"/>
      <c r="F6" s="173"/>
      <c r="G6" s="173"/>
      <c r="H6" s="173"/>
      <c r="I6" s="173"/>
      <c r="J6" s="173"/>
    </row>
    <row r="7" spans="2:10" x14ac:dyDescent="0.25">
      <c r="B7" s="27"/>
      <c r="C7" s="49"/>
      <c r="D7" s="49"/>
      <c r="E7" s="49"/>
      <c r="F7" s="27"/>
      <c r="G7" s="42"/>
      <c r="H7" s="27"/>
      <c r="I7" s="27"/>
      <c r="J7" s="49"/>
    </row>
    <row r="8" spans="2:10" x14ac:dyDescent="0.25">
      <c r="B8" s="181" t="s">
        <v>27</v>
      </c>
      <c r="C8" s="181"/>
      <c r="D8" s="181"/>
      <c r="E8" s="181"/>
      <c r="F8" s="181"/>
      <c r="G8" s="181"/>
      <c r="H8" s="181"/>
      <c r="I8" s="181"/>
      <c r="J8" s="181"/>
    </row>
    <row r="10" spans="2:10" x14ac:dyDescent="0.25">
      <c r="B10" s="181" t="s">
        <v>29</v>
      </c>
      <c r="C10" s="181"/>
      <c r="D10" s="181"/>
      <c r="E10" s="181"/>
      <c r="F10" s="181"/>
      <c r="G10" s="181"/>
      <c r="H10" s="181"/>
      <c r="I10" s="181"/>
      <c r="J10" s="181"/>
    </row>
    <row r="11" spans="2:10" ht="15.75" thickBot="1" x14ac:dyDescent="0.3"/>
    <row r="12" spans="2:10" ht="115.5" customHeight="1" thickBot="1" x14ac:dyDescent="0.3">
      <c r="B12" s="30" t="s">
        <v>0</v>
      </c>
      <c r="C12" s="39" t="s">
        <v>38</v>
      </c>
      <c r="D12" s="32" t="s">
        <v>37</v>
      </c>
      <c r="E12" s="32" t="s">
        <v>39</v>
      </c>
      <c r="F12" s="30" t="s">
        <v>9</v>
      </c>
      <c r="G12" s="32" t="s">
        <v>10</v>
      </c>
      <c r="H12" s="32" t="s">
        <v>32</v>
      </c>
      <c r="I12" s="32" t="s">
        <v>35</v>
      </c>
      <c r="J12" s="32" t="s">
        <v>36</v>
      </c>
    </row>
    <row r="13" spans="2:10" ht="15.75" thickBot="1" x14ac:dyDescent="0.3">
      <c r="B13" s="12" t="s">
        <v>1</v>
      </c>
      <c r="C13" s="24" t="s">
        <v>23</v>
      </c>
      <c r="D13" s="6"/>
      <c r="E13" s="6"/>
      <c r="F13" s="6"/>
      <c r="G13" s="6"/>
      <c r="H13" s="6"/>
      <c r="I13" s="6"/>
      <c r="J13" s="7"/>
    </row>
    <row r="14" spans="2:10" x14ac:dyDescent="0.25">
      <c r="B14" s="16" t="s">
        <v>5</v>
      </c>
      <c r="C14" s="50"/>
      <c r="D14" s="51"/>
      <c r="E14" s="51"/>
      <c r="F14" s="4"/>
      <c r="G14" s="43"/>
      <c r="H14" s="4"/>
      <c r="I14" s="5"/>
      <c r="J14" s="59"/>
    </row>
    <row r="15" spans="2:10" ht="15.75" thickBot="1" x14ac:dyDescent="0.3">
      <c r="B15" s="17" t="s">
        <v>6</v>
      </c>
      <c r="C15" s="52"/>
      <c r="D15" s="53"/>
      <c r="E15" s="53"/>
      <c r="F15" s="3"/>
      <c r="G15" s="44"/>
      <c r="H15" s="3"/>
      <c r="I15" s="37"/>
      <c r="J15" s="60"/>
    </row>
    <row r="16" spans="2:10" ht="15.75" thickBot="1" x14ac:dyDescent="0.3">
      <c r="B16" s="34"/>
      <c r="C16" s="54" t="s">
        <v>40</v>
      </c>
      <c r="D16" s="54"/>
      <c r="E16" s="54"/>
      <c r="F16" s="8"/>
      <c r="G16" s="45"/>
      <c r="H16" s="8"/>
      <c r="I16" s="38"/>
      <c r="J16" s="61"/>
    </row>
    <row r="17" spans="2:10" ht="15.75" thickBot="1" x14ac:dyDescent="0.3">
      <c r="B17" s="2" t="s">
        <v>2</v>
      </c>
      <c r="C17" s="24" t="s">
        <v>23</v>
      </c>
      <c r="D17" s="24"/>
      <c r="E17" s="24"/>
      <c r="F17" s="24"/>
      <c r="G17" s="24"/>
      <c r="H17" s="24"/>
      <c r="I17" s="24"/>
      <c r="J17" s="33"/>
    </row>
    <row r="18" spans="2:10" x14ac:dyDescent="0.25">
      <c r="B18" s="16" t="s">
        <v>7</v>
      </c>
      <c r="C18" s="50"/>
      <c r="D18" s="51"/>
      <c r="E18" s="51"/>
      <c r="F18" s="4"/>
      <c r="G18" s="43"/>
      <c r="H18" s="4"/>
      <c r="I18" s="5"/>
      <c r="J18" s="59"/>
    </row>
    <row r="19" spans="2:10" ht="15.75" thickBot="1" x14ac:dyDescent="0.3">
      <c r="B19" s="18" t="s">
        <v>8</v>
      </c>
      <c r="C19" s="52"/>
      <c r="D19" s="53"/>
      <c r="E19" s="53"/>
      <c r="F19" s="3"/>
      <c r="G19" s="44"/>
      <c r="H19" s="3"/>
      <c r="I19" s="37"/>
      <c r="J19" s="60"/>
    </row>
    <row r="20" spans="2:10" ht="15.75" thickBot="1" x14ac:dyDescent="0.3">
      <c r="B20" s="35"/>
      <c r="C20" s="54" t="s">
        <v>41</v>
      </c>
      <c r="D20" s="54"/>
      <c r="E20" s="54"/>
      <c r="F20" s="8"/>
      <c r="G20" s="45"/>
      <c r="H20" s="8"/>
      <c r="I20" s="38"/>
      <c r="J20" s="61"/>
    </row>
    <row r="21" spans="2:10" ht="15.75" thickBot="1" x14ac:dyDescent="0.3">
      <c r="B21" s="2" t="s">
        <v>3</v>
      </c>
      <c r="C21" s="24" t="s">
        <v>23</v>
      </c>
      <c r="D21" s="24"/>
      <c r="E21" s="24"/>
      <c r="F21" s="24"/>
      <c r="G21" s="24"/>
      <c r="H21" s="24"/>
      <c r="I21" s="24"/>
      <c r="J21" s="33"/>
    </row>
    <row r="22" spans="2:10" x14ac:dyDescent="0.25">
      <c r="B22" s="19" t="s">
        <v>11</v>
      </c>
      <c r="C22" s="50"/>
      <c r="D22" s="51"/>
      <c r="E22" s="51"/>
      <c r="F22" s="4"/>
      <c r="G22" s="43"/>
      <c r="H22" s="4"/>
      <c r="I22" s="5"/>
      <c r="J22" s="59"/>
    </row>
    <row r="23" spans="2:10" ht="15.75" thickBot="1" x14ac:dyDescent="0.3">
      <c r="B23" s="17" t="s">
        <v>12</v>
      </c>
      <c r="C23" s="52"/>
      <c r="D23" s="53"/>
      <c r="E23" s="53"/>
      <c r="F23" s="3"/>
      <c r="G23" s="44"/>
      <c r="H23" s="3"/>
      <c r="I23" s="37"/>
      <c r="J23" s="60"/>
    </row>
    <row r="24" spans="2:10" ht="15.75" thickBot="1" x14ac:dyDescent="0.3">
      <c r="B24" s="36"/>
      <c r="C24" s="55" t="s">
        <v>41</v>
      </c>
      <c r="D24" s="55"/>
      <c r="E24" s="55"/>
      <c r="F24" s="23"/>
      <c r="G24" s="46"/>
      <c r="H24" s="23"/>
      <c r="I24" s="23"/>
      <c r="J24" s="62"/>
    </row>
    <row r="25" spans="2:10" ht="15.75" thickBot="1" x14ac:dyDescent="0.3">
      <c r="B25" s="12" t="s">
        <v>4</v>
      </c>
      <c r="C25" s="25" t="s">
        <v>23</v>
      </c>
      <c r="D25" s="25"/>
      <c r="E25" s="25"/>
      <c r="F25" s="25"/>
      <c r="G25" s="25"/>
      <c r="H25" s="25"/>
      <c r="I25" s="25"/>
      <c r="J25" s="26"/>
    </row>
    <row r="26" spans="2:10" x14ac:dyDescent="0.25">
      <c r="B26" s="16" t="s">
        <v>14</v>
      </c>
      <c r="C26" s="50"/>
      <c r="D26" s="51"/>
      <c r="E26" s="51"/>
      <c r="F26" s="4"/>
      <c r="G26" s="43"/>
      <c r="H26" s="4"/>
      <c r="I26" s="5"/>
      <c r="J26" s="59"/>
    </row>
    <row r="27" spans="2:10" ht="15.75" thickBot="1" x14ac:dyDescent="0.3">
      <c r="B27" s="17" t="s">
        <v>15</v>
      </c>
      <c r="C27" s="52"/>
      <c r="D27" s="53"/>
      <c r="E27" s="53"/>
      <c r="F27" s="3"/>
      <c r="G27" s="44"/>
      <c r="H27" s="3"/>
      <c r="I27" s="37"/>
      <c r="J27" s="60"/>
    </row>
    <row r="28" spans="2:10" ht="15.75" thickBot="1" x14ac:dyDescent="0.3">
      <c r="B28" s="12"/>
      <c r="C28" s="56" t="s">
        <v>41</v>
      </c>
      <c r="D28" s="54"/>
      <c r="E28" s="54"/>
      <c r="F28" s="8"/>
      <c r="G28" s="45"/>
      <c r="H28" s="8"/>
      <c r="I28" s="38"/>
      <c r="J28" s="61"/>
    </row>
    <row r="29" spans="2:10" ht="15.75" thickBot="1" x14ac:dyDescent="0.3">
      <c r="B29" s="10"/>
      <c r="C29" s="57" t="s">
        <v>42</v>
      </c>
      <c r="D29" s="55"/>
      <c r="E29" s="55"/>
      <c r="F29" s="12"/>
      <c r="G29" s="47"/>
      <c r="H29" s="12"/>
      <c r="I29" s="13"/>
      <c r="J29" s="62"/>
    </row>
    <row r="31" spans="2:10" x14ac:dyDescent="0.25">
      <c r="B31" t="s">
        <v>43</v>
      </c>
    </row>
    <row r="33" spans="2:6" x14ac:dyDescent="0.25">
      <c r="B33" t="s">
        <v>17</v>
      </c>
    </row>
    <row r="35" spans="2:6" x14ac:dyDescent="0.25">
      <c r="B35" s="180" t="s">
        <v>22</v>
      </c>
      <c r="C35" s="180"/>
    </row>
    <row r="37" spans="2:6" x14ac:dyDescent="0.25">
      <c r="B37" t="s">
        <v>18</v>
      </c>
      <c r="F37" t="s">
        <v>19</v>
      </c>
    </row>
    <row r="38" spans="2:6" ht="52.5" customHeight="1" x14ac:dyDescent="0.25">
      <c r="B38" s="180" t="s">
        <v>20</v>
      </c>
      <c r="C38" s="180"/>
      <c r="D38" s="180"/>
      <c r="E38" s="63"/>
      <c r="F38" t="s">
        <v>21</v>
      </c>
    </row>
  </sheetData>
  <mergeCells count="5">
    <mergeCell ref="B35:C35"/>
    <mergeCell ref="B38:D38"/>
    <mergeCell ref="B6:J6"/>
    <mergeCell ref="B8:J8"/>
    <mergeCell ref="B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 (3)</vt:lpstr>
      <vt:lpstr>Лист2 (4)</vt:lpstr>
      <vt:lpstr>Лист2 (5)</vt:lpstr>
      <vt:lpstr>'Лист2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2019-04-24T07:25:08Z</dcterms:modified>
</cp:coreProperties>
</file>