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8_{799B9AAB-8573-454A-AD67-8B16960232D3}" xr6:coauthVersionLast="41" xr6:coauthVersionMax="41" xr10:uidLastSave="{00000000-0000-0000-0000-000000000000}"/>
  <bookViews>
    <workbookView xWindow="-120" yWindow="-120" windowWidth="15600" windowHeight="1176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4" i="1"/>
  <c r="F26" i="1"/>
  <c r="F28" i="1"/>
  <c r="F31" i="1"/>
  <c r="F33" i="1"/>
  <c r="F35" i="1"/>
  <c r="F36" i="1"/>
  <c r="F43" i="1"/>
  <c r="F45" i="1"/>
  <c r="F46" i="1"/>
  <c r="F47" i="1"/>
  <c r="F49" i="1"/>
  <c r="F50" i="1"/>
  <c r="F51" i="1"/>
  <c r="F52" i="1"/>
  <c r="F53" i="1"/>
  <c r="F54" i="1"/>
  <c r="F55" i="1"/>
  <c r="F56" i="1"/>
  <c r="F57" i="1"/>
  <c r="F59" i="1"/>
  <c r="F60" i="1"/>
  <c r="F61" i="1"/>
  <c r="F63" i="1"/>
  <c r="F64" i="1"/>
  <c r="F65" i="1"/>
  <c r="F67" i="1"/>
  <c r="F71" i="1"/>
  <c r="F72" i="1"/>
  <c r="F74" i="1"/>
  <c r="F75" i="1"/>
  <c r="F7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F80" i="1"/>
  <c r="F79" i="1"/>
  <c r="F82" i="1"/>
  <c r="F76" i="1"/>
</calcChain>
</file>

<file path=xl/sharedStrings.xml><?xml version="1.0" encoding="utf-8"?>
<sst xmlns="http://schemas.openxmlformats.org/spreadsheetml/2006/main" count="256" uniqueCount="126">
  <si>
    <t>Од.вим.</t>
  </si>
  <si>
    <t>Ціна (грн)</t>
  </si>
  <si>
    <t>Кіль-сть</t>
  </si>
  <si>
    <t>Вартість</t>
  </si>
  <si>
    <t>м2</t>
  </si>
  <si>
    <t>послуга</t>
  </si>
  <si>
    <t>шт</t>
  </si>
  <si>
    <t>Мішки для сміття</t>
  </si>
  <si>
    <t>Вивіз сміття</t>
  </si>
  <si>
    <t>ВСЬОГО</t>
  </si>
  <si>
    <t>Адміністративні витрати 15% від вартості робіт</t>
  </si>
  <si>
    <t>Транспортні витрати 5% від вартості матеріалів</t>
  </si>
  <si>
    <t>Найменування та види робіт</t>
  </si>
  <si>
    <t>Найменування та види матеріалів</t>
  </si>
  <si>
    <t>Інвентар підрядчика</t>
  </si>
  <si>
    <t>ВСЬОГО РОБІТ</t>
  </si>
  <si>
    <t>ВСЬОГО МАТЕРІАЛІВ</t>
  </si>
  <si>
    <t>м/п</t>
  </si>
  <si>
    <t>Демонтаж розеток, вимикачів</t>
  </si>
  <si>
    <t>Монтаж розеток, вимикачів</t>
  </si>
  <si>
    <t>Фарбування стелі</t>
  </si>
  <si>
    <t xml:space="preserve">Заклеювання поверхні плівкою ПВХ та малярною стрічкою (заходи захисту від ненавмисного забруднення фарбою вікон 12 шт. 1150х2250) </t>
  </si>
  <si>
    <t>Плівка захисна 18мкм (для заклеювання вікон) 10м2</t>
  </si>
  <si>
    <t>Стрічка малярн 50мм*50м</t>
  </si>
  <si>
    <t>точка</t>
  </si>
  <si>
    <t>Круг відрізний 230мм</t>
  </si>
  <si>
    <t>Фасовка мусора</t>
  </si>
  <si>
    <t>тон</t>
  </si>
  <si>
    <t>Вивоз мусора</t>
  </si>
  <si>
    <t>маш</t>
  </si>
  <si>
    <t>Погрузка сміття на машину</t>
  </si>
  <si>
    <t>Грунтовка стін перед штукатуркой</t>
  </si>
  <si>
    <t>Двері деревяні під покраску</t>
  </si>
  <si>
    <t>Набір лиштви з коробкою без порога</t>
  </si>
  <si>
    <t>комп</t>
  </si>
  <si>
    <t>Врізання фурнітури в двері та коробку (замок,петлі, стопор)</t>
  </si>
  <si>
    <t>Вікно металопластикове</t>
  </si>
  <si>
    <t>Піна монтажна</t>
  </si>
  <si>
    <t>Штукатурка МП-75</t>
  </si>
  <si>
    <t>Маяки 3м</t>
  </si>
  <si>
    <t>Газоблок</t>
  </si>
  <si>
    <t>Арматура 8мм</t>
  </si>
  <si>
    <t>Уголок 50*50</t>
  </si>
  <si>
    <t>Розетки віко</t>
  </si>
  <si>
    <t>щт</t>
  </si>
  <si>
    <t>Лист ГКП 2500*1200*12 3,0м</t>
  </si>
  <si>
    <t>Саморіз для ГКП 3,2*25</t>
  </si>
  <si>
    <t>Дюбель шуруп 6*40</t>
  </si>
  <si>
    <t>Фюгенфюлер</t>
  </si>
  <si>
    <t>Підвіс прямий</t>
  </si>
  <si>
    <t>Профіль UD 27 3,0м 0,55мм</t>
  </si>
  <si>
    <t>ПрофільCD 3,0м 0,6мм</t>
  </si>
  <si>
    <t>Грунтовка стелі</t>
  </si>
  <si>
    <t>Грунтовка стін перед фарбуванням</t>
  </si>
  <si>
    <t xml:space="preserve">Підвод води </t>
  </si>
  <si>
    <t>Підвод каналізаціі</t>
  </si>
  <si>
    <t>Укладання плитки на стіну</t>
  </si>
  <si>
    <t>Встановлення умивльника</t>
  </si>
  <si>
    <t xml:space="preserve">Умивальник </t>
  </si>
  <si>
    <t>Встановлення крана</t>
  </si>
  <si>
    <t>фарба Ceresit IN52</t>
  </si>
  <si>
    <t>Фарбування відкосів</t>
  </si>
  <si>
    <t xml:space="preserve">Монтаж радіаторів опалення </t>
  </si>
  <si>
    <t>Радіатор опалення 1000*600</t>
  </si>
  <si>
    <t>матерялі для розпису фарби,лаки,пензлі</t>
  </si>
  <si>
    <t xml:space="preserve">Самовирівнююча підлога </t>
  </si>
  <si>
    <t>Siltek-F 50</t>
  </si>
  <si>
    <t>Ремонт їдальні СШ № 64 (вул. Ушинського, 32)</t>
  </si>
  <si>
    <t>Резервний бюджет 20% від загальної вартості</t>
  </si>
  <si>
    <t>Демонтаж гіпсових плит</t>
  </si>
  <si>
    <t>Демонтаж вапняної штукатурки</t>
  </si>
  <si>
    <t>Демонтаж віконних відкосів</t>
  </si>
  <si>
    <t xml:space="preserve">Демонтаж міжкімнатного дверного блоку </t>
  </si>
  <si>
    <t xml:space="preserve">Демонтаж умивальників, фонтанчиків для пиття та труб сантехніки </t>
  </si>
  <si>
    <t>Монтаж дверей зі зборкой коробки</t>
  </si>
  <si>
    <t>Встановлення пластикових  вікон роздачі між кухнею та їдальнею</t>
  </si>
  <si>
    <t>Установка перфорованого куточка</t>
  </si>
  <si>
    <t>Монтаж стелі з гіпсокартону в 1 рівень</t>
  </si>
  <si>
    <t xml:space="preserve">Безпіщанка стелі та рігеля під фарбування </t>
  </si>
  <si>
    <t xml:space="preserve">Безпіщанка стін під фарбування </t>
  </si>
  <si>
    <t>Витратні матеріали для малярки</t>
  </si>
  <si>
    <t>Встановленяя запорних кранів</t>
  </si>
  <si>
    <t>Встановлення сифона</t>
  </si>
  <si>
    <t>Встановлення  фонтанчиків для пиття</t>
  </si>
  <si>
    <t>витратні  матеряли для сантехніки</t>
  </si>
  <si>
    <t>Фарбування стін, колон</t>
  </si>
  <si>
    <t>Витратні  матеряли для фарбування та грунтування</t>
  </si>
  <si>
    <t>Розпис стіни в їдальні згідно ескізу</t>
  </si>
  <si>
    <t>Монтаж світильників растровий накладний</t>
  </si>
  <si>
    <t>Витратні матеряли по електриці</t>
  </si>
  <si>
    <t>Витратні матеряли по сантехніці</t>
  </si>
  <si>
    <t>Частковий ремонт підлоги</t>
  </si>
  <si>
    <t>Фасовка сміття</t>
  </si>
  <si>
    <t>Доставка матеріалів</t>
  </si>
  <si>
    <t>Грунтовка глубокого проникнення Feidal</t>
  </si>
  <si>
    <t>Замок з ручкою набір</t>
  </si>
  <si>
    <t>Петлі для дверей</t>
  </si>
  <si>
    <t>Уголок перфорований 3,0м</t>
  </si>
  <si>
    <t>Стрічка флізелінова на стики</t>
  </si>
  <si>
    <t>Грунтовка глибокого проникнення Feidal</t>
  </si>
  <si>
    <t>Фінішна шпаклівка</t>
  </si>
  <si>
    <t>шпатель 100мм, 350мм малярна стрічка,ніж та леза</t>
  </si>
  <si>
    <t>Сантех-фасанина пластикова</t>
  </si>
  <si>
    <t>Кран запорний</t>
  </si>
  <si>
    <t>Плитка на стіну</t>
  </si>
  <si>
    <t>Сифон VEGA</t>
  </si>
  <si>
    <t>Кран для умивальника</t>
  </si>
  <si>
    <t>Патовачні,прокладки,подовжувачі,шланги для підключення</t>
  </si>
  <si>
    <t>Малярна стрічка,плівка,леза для ножів, ніж малярний,пензлі, валіки та змінка до них</t>
  </si>
  <si>
    <t>Світильник растровий накладний</t>
  </si>
  <si>
    <t>Ізоляційна стрічка,клемніки, провід 3*1,5 ,леза для ножів</t>
  </si>
  <si>
    <t>Кріплення для радіатора</t>
  </si>
  <si>
    <t>Крани для радіатора</t>
  </si>
  <si>
    <t>Паковачні,труба 3/4, електроди, круг відрізний</t>
  </si>
  <si>
    <t>Ремонтна суміш Ceresit RS-88</t>
  </si>
  <si>
    <t>Підготовка основи, шліфовка,покриття матерялом від 5 до 8 слоїв</t>
  </si>
  <si>
    <t>закупка та доставка</t>
  </si>
  <si>
    <t>Дємонтаж радіаторів опалення</t>
  </si>
  <si>
    <t>Демонтаж плитки зі стін</t>
  </si>
  <si>
    <t>Закладка пройомів газоблоком з армуванням</t>
  </si>
  <si>
    <t>Штукатурка  маячна стін та колон до 2 см</t>
  </si>
  <si>
    <t>Штукатурка  маячна відткосів, вікон та дверей до 2 см</t>
  </si>
  <si>
    <t>Безпіщанка відкосів до 350мм</t>
  </si>
  <si>
    <t>Наливна підлога композітна від 100 до 350м</t>
  </si>
  <si>
    <t>Сантех-фасанина поліпропиленова</t>
  </si>
  <si>
    <t>Демонтаж міжкімнатніх вікон (раздаточні)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</si>
</sst>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-* #,##0.0_₴_-;\-* #,##0.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justify" vertical="center" wrapText="1"/>
    </xf>
    <xf numFmtId="164" fontId="2" fillId="0" borderId="0" xfId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164" fontId="2" fillId="0" borderId="0" xfId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164" fontId="6" fillId="0" borderId="0" xfId="1" applyFont="1" applyFill="1" applyBorder="1" applyAlignment="1">
      <alignment vertical="center"/>
    </xf>
    <xf numFmtId="164" fontId="4" fillId="0" borderId="6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8" fillId="0" borderId="8" xfId="1" applyFont="1" applyFill="1" applyBorder="1" applyAlignment="1">
      <alignment vertical="center"/>
    </xf>
    <xf numFmtId="164" fontId="4" fillId="0" borderId="0" xfId="1" applyFont="1" applyFill="1" applyAlignment="1">
      <alignment vertical="center"/>
    </xf>
    <xf numFmtId="164" fontId="5" fillId="0" borderId="4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4" fontId="8" fillId="0" borderId="4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64" fontId="4" fillId="0" borderId="10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18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164" fontId="4" fillId="0" borderId="0" xfId="1" applyFont="1" applyFill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/>
    </xf>
    <xf numFmtId="164" fontId="5" fillId="0" borderId="7" xfId="1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topLeftCell="A2" zoomScaleNormal="100" workbookViewId="0" xr3:uid="{AEA406A1-0E4B-5B11-9CD5-51D6E497D94C}">
      <selection activeCell="B3" sqref="B3:K3"/>
    </sheetView>
  </sheetViews>
  <sheetFormatPr defaultColWidth="9.14453125" defaultRowHeight="12.75" x14ac:dyDescent="0.2"/>
  <cols>
    <col min="1" max="1" width="4.4375" style="61" customWidth="1"/>
    <col min="2" max="2" width="33.08984375" style="1" customWidth="1"/>
    <col min="3" max="3" width="8.875" style="3" customWidth="1"/>
    <col min="4" max="4" width="8.609375" style="3" customWidth="1"/>
    <col min="5" max="5" width="8.875" style="55" customWidth="1"/>
    <col min="6" max="6" width="9.953125" style="1" customWidth="1"/>
    <col min="7" max="7" width="34.97265625" style="1" customWidth="1"/>
    <col min="8" max="8" width="6.05078125" style="3" customWidth="1"/>
    <col min="9" max="9" width="9.01171875" style="101" customWidth="1"/>
    <col min="10" max="10" width="8.875" style="55" customWidth="1"/>
    <col min="11" max="11" width="9.68359375" style="55" customWidth="1"/>
    <col min="12" max="16384" width="9.14453125" style="3"/>
  </cols>
  <sheetData>
    <row r="1" spans="1:11" x14ac:dyDescent="0.2">
      <c r="C1" s="2"/>
      <c r="D1" s="2"/>
      <c r="E1" s="46"/>
      <c r="F1" s="4"/>
      <c r="G1" s="4"/>
      <c r="I1" s="89"/>
      <c r="J1" s="46"/>
      <c r="K1" s="46"/>
    </row>
    <row r="2" spans="1:11" s="22" customFormat="1" ht="18" customHeight="1" x14ac:dyDescent="0.2">
      <c r="A2" s="69"/>
      <c r="B2" s="21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2" customFormat="1" ht="18" customHeight="1" x14ac:dyDescent="0.2">
      <c r="A3" s="69"/>
      <c r="B3" s="126" t="s">
        <v>67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s="22" customFormat="1" ht="18" customHeight="1" thickBot="1" x14ac:dyDescent="0.25">
      <c r="A4" s="69"/>
      <c r="B4" s="23"/>
      <c r="C4" s="24"/>
      <c r="D4" s="24"/>
      <c r="E4" s="47"/>
      <c r="F4" s="23"/>
      <c r="G4" s="23"/>
      <c r="H4" s="25"/>
      <c r="I4" s="90"/>
      <c r="J4" s="47"/>
      <c r="K4" s="47"/>
    </row>
    <row r="5" spans="1:11" ht="15" customHeight="1" x14ac:dyDescent="0.2">
      <c r="A5" s="107"/>
      <c r="B5" s="127" t="s">
        <v>12</v>
      </c>
      <c r="C5" s="133" t="s">
        <v>0</v>
      </c>
      <c r="D5" s="142" t="s">
        <v>2</v>
      </c>
      <c r="E5" s="145" t="s">
        <v>1</v>
      </c>
      <c r="F5" s="130" t="s">
        <v>3</v>
      </c>
      <c r="G5" s="130" t="s">
        <v>13</v>
      </c>
      <c r="H5" s="133" t="s">
        <v>0</v>
      </c>
      <c r="I5" s="136" t="s">
        <v>2</v>
      </c>
      <c r="J5" s="145" t="s">
        <v>1</v>
      </c>
      <c r="K5" s="139" t="s">
        <v>3</v>
      </c>
    </row>
    <row r="6" spans="1:11" ht="15" customHeight="1" x14ac:dyDescent="0.2">
      <c r="A6" s="108"/>
      <c r="B6" s="128"/>
      <c r="C6" s="134"/>
      <c r="D6" s="143"/>
      <c r="E6" s="146"/>
      <c r="F6" s="131"/>
      <c r="G6" s="131"/>
      <c r="H6" s="134"/>
      <c r="I6" s="137"/>
      <c r="J6" s="146"/>
      <c r="K6" s="140"/>
    </row>
    <row r="7" spans="1:11" s="2" customFormat="1" ht="15.75" customHeight="1" thickBot="1" x14ac:dyDescent="0.25">
      <c r="A7" s="108"/>
      <c r="B7" s="129"/>
      <c r="C7" s="135"/>
      <c r="D7" s="144"/>
      <c r="E7" s="147"/>
      <c r="F7" s="132"/>
      <c r="G7" s="132"/>
      <c r="H7" s="135"/>
      <c r="I7" s="138"/>
      <c r="J7" s="147"/>
      <c r="K7" s="141"/>
    </row>
    <row r="8" spans="1:11" s="2" customFormat="1" ht="24.75" customHeight="1" x14ac:dyDescent="0.15">
      <c r="A8" s="70">
        <v>1</v>
      </c>
      <c r="B8" s="62" t="s">
        <v>69</v>
      </c>
      <c r="C8" s="29" t="s">
        <v>4</v>
      </c>
      <c r="D8" s="20">
        <v>98.25</v>
      </c>
      <c r="E8" s="31">
        <v>55</v>
      </c>
      <c r="F8" s="102">
        <f t="shared" ref="F8:F17" si="0">PRODUCT(D8:E8)</f>
        <v>5403.75</v>
      </c>
      <c r="G8" s="36" t="s">
        <v>14</v>
      </c>
      <c r="H8" s="19" t="s">
        <v>6</v>
      </c>
      <c r="I8" s="91">
        <v>0</v>
      </c>
      <c r="J8" s="31">
        <v>0</v>
      </c>
      <c r="K8" s="48">
        <f t="shared" ref="K8:K17" si="1">J8*I8</f>
        <v>0</v>
      </c>
    </row>
    <row r="9" spans="1:11" s="2" customFormat="1" ht="49.5" customHeight="1" x14ac:dyDescent="0.15">
      <c r="A9" s="70">
        <v>2</v>
      </c>
      <c r="B9" s="62" t="s">
        <v>70</v>
      </c>
      <c r="C9" s="29" t="s">
        <v>4</v>
      </c>
      <c r="D9" s="27">
        <v>164</v>
      </c>
      <c r="E9" s="31">
        <v>40</v>
      </c>
      <c r="F9" s="102">
        <f t="shared" si="0"/>
        <v>6560</v>
      </c>
      <c r="G9" s="36" t="s">
        <v>14</v>
      </c>
      <c r="H9" s="29" t="s">
        <v>6</v>
      </c>
      <c r="I9" s="91">
        <v>0</v>
      </c>
      <c r="J9" s="31">
        <v>0</v>
      </c>
      <c r="K9" s="48">
        <v>0</v>
      </c>
    </row>
    <row r="10" spans="1:11" s="2" customFormat="1" ht="24" customHeight="1" x14ac:dyDescent="0.15">
      <c r="A10" s="70">
        <v>3</v>
      </c>
      <c r="B10" s="63" t="s">
        <v>71</v>
      </c>
      <c r="C10" s="14" t="s">
        <v>17</v>
      </c>
      <c r="D10" s="15">
        <v>54.6</v>
      </c>
      <c r="E10" s="12">
        <v>40</v>
      </c>
      <c r="F10" s="103">
        <f t="shared" si="0"/>
        <v>2184</v>
      </c>
      <c r="G10" s="17" t="s">
        <v>14</v>
      </c>
      <c r="H10" s="14" t="s">
        <v>6</v>
      </c>
      <c r="I10" s="92">
        <v>0</v>
      </c>
      <c r="J10" s="12">
        <v>0</v>
      </c>
      <c r="K10" s="49">
        <f t="shared" si="1"/>
        <v>0</v>
      </c>
    </row>
    <row r="11" spans="1:11" s="2" customFormat="1" ht="34.5" customHeight="1" x14ac:dyDescent="0.15">
      <c r="A11" s="70">
        <v>4</v>
      </c>
      <c r="B11" s="63" t="s">
        <v>72</v>
      </c>
      <c r="C11" s="14" t="s">
        <v>6</v>
      </c>
      <c r="D11" s="15">
        <v>3</v>
      </c>
      <c r="E11" s="12">
        <v>120</v>
      </c>
      <c r="F11" s="103">
        <f t="shared" si="0"/>
        <v>360</v>
      </c>
      <c r="G11" s="17" t="s">
        <v>14</v>
      </c>
      <c r="H11" s="14" t="s">
        <v>6</v>
      </c>
      <c r="I11" s="92"/>
      <c r="J11" s="12"/>
      <c r="K11" s="49">
        <f t="shared" si="1"/>
        <v>0</v>
      </c>
    </row>
    <row r="12" spans="1:11" s="2" customFormat="1" ht="20.25" customHeight="1" x14ac:dyDescent="0.15">
      <c r="A12" s="70">
        <v>5</v>
      </c>
      <c r="B12" s="63" t="s">
        <v>18</v>
      </c>
      <c r="C12" s="30" t="s">
        <v>6</v>
      </c>
      <c r="D12" s="15">
        <v>8</v>
      </c>
      <c r="E12" s="12">
        <v>15</v>
      </c>
      <c r="F12" s="103">
        <f t="shared" si="0"/>
        <v>120</v>
      </c>
      <c r="G12" s="18" t="s">
        <v>14</v>
      </c>
      <c r="H12" s="14" t="s">
        <v>6</v>
      </c>
      <c r="I12" s="92">
        <v>0</v>
      </c>
      <c r="J12" s="12">
        <v>0</v>
      </c>
      <c r="K12" s="49">
        <f t="shared" si="1"/>
        <v>0</v>
      </c>
    </row>
    <row r="13" spans="1:11" s="2" customFormat="1" ht="54" customHeight="1" x14ac:dyDescent="0.15">
      <c r="A13" s="70">
        <v>6</v>
      </c>
      <c r="B13" s="112" t="s">
        <v>21</v>
      </c>
      <c r="C13" s="110" t="s">
        <v>4</v>
      </c>
      <c r="D13" s="120">
        <v>56</v>
      </c>
      <c r="E13" s="117">
        <v>15</v>
      </c>
      <c r="F13" s="114">
        <f t="shared" si="0"/>
        <v>840</v>
      </c>
      <c r="G13" s="18" t="s">
        <v>22</v>
      </c>
      <c r="H13" s="30" t="s">
        <v>6</v>
      </c>
      <c r="I13" s="92">
        <v>2</v>
      </c>
      <c r="J13" s="12">
        <v>76</v>
      </c>
      <c r="K13" s="49">
        <f t="shared" si="1"/>
        <v>152</v>
      </c>
    </row>
    <row r="14" spans="1:11" s="2" customFormat="1" ht="54" customHeight="1" x14ac:dyDescent="0.15">
      <c r="A14" s="81"/>
      <c r="B14" s="113"/>
      <c r="C14" s="111"/>
      <c r="D14" s="122"/>
      <c r="E14" s="119"/>
      <c r="F14" s="116"/>
      <c r="G14" s="18" t="s">
        <v>23</v>
      </c>
      <c r="H14" s="30" t="s">
        <v>6</v>
      </c>
      <c r="I14" s="92">
        <v>2</v>
      </c>
      <c r="J14" s="12">
        <v>49</v>
      </c>
      <c r="K14" s="49">
        <f t="shared" si="1"/>
        <v>98</v>
      </c>
    </row>
    <row r="15" spans="1:11" s="2" customFormat="1" ht="54" customHeight="1" x14ac:dyDescent="0.15">
      <c r="A15" s="81"/>
      <c r="B15" s="87" t="s">
        <v>125</v>
      </c>
      <c r="C15" s="78" t="s">
        <v>6</v>
      </c>
      <c r="D15" s="77">
        <v>3</v>
      </c>
      <c r="E15" s="80">
        <v>100</v>
      </c>
      <c r="F15" s="104">
        <f>SUM(D15*E15)</f>
        <v>300</v>
      </c>
      <c r="G15" s="18" t="s">
        <v>14</v>
      </c>
      <c r="H15" s="30" t="s">
        <v>6</v>
      </c>
      <c r="I15" s="92">
        <v>0</v>
      </c>
      <c r="J15" s="12">
        <v>0</v>
      </c>
      <c r="K15" s="49">
        <f t="shared" si="1"/>
        <v>0</v>
      </c>
    </row>
    <row r="16" spans="1:11" s="2" customFormat="1" ht="35.25" customHeight="1" x14ac:dyDescent="0.15">
      <c r="A16" s="81">
        <v>7</v>
      </c>
      <c r="B16" s="74" t="s">
        <v>117</v>
      </c>
      <c r="C16" s="75" t="s">
        <v>24</v>
      </c>
      <c r="D16" s="76">
        <v>14</v>
      </c>
      <c r="E16" s="79">
        <v>150</v>
      </c>
      <c r="F16" s="105">
        <f t="shared" si="0"/>
        <v>2100</v>
      </c>
      <c r="G16" s="18" t="s">
        <v>25</v>
      </c>
      <c r="H16" s="14" t="s">
        <v>6</v>
      </c>
      <c r="I16" s="92">
        <v>4</v>
      </c>
      <c r="J16" s="12">
        <v>49</v>
      </c>
      <c r="K16" s="49">
        <f t="shared" si="1"/>
        <v>196</v>
      </c>
    </row>
    <row r="17" spans="1:11" s="2" customFormat="1" ht="27.75" customHeight="1" x14ac:dyDescent="0.15">
      <c r="A17" s="81">
        <v>8</v>
      </c>
      <c r="B17" s="74" t="s">
        <v>118</v>
      </c>
      <c r="C17" s="75" t="s">
        <v>4</v>
      </c>
      <c r="D17" s="76">
        <v>8</v>
      </c>
      <c r="E17" s="79">
        <v>65</v>
      </c>
      <c r="F17" s="105">
        <f t="shared" si="0"/>
        <v>520</v>
      </c>
      <c r="G17" s="18" t="s">
        <v>14</v>
      </c>
      <c r="H17" s="14" t="s">
        <v>6</v>
      </c>
      <c r="I17" s="92"/>
      <c r="J17" s="12"/>
      <c r="K17" s="49">
        <f t="shared" si="1"/>
        <v>0</v>
      </c>
    </row>
    <row r="18" spans="1:11" s="2" customFormat="1" ht="24.75" customHeight="1" x14ac:dyDescent="0.15">
      <c r="A18" s="81">
        <v>10</v>
      </c>
      <c r="B18" s="74" t="s">
        <v>73</v>
      </c>
      <c r="C18" s="75" t="s">
        <v>24</v>
      </c>
      <c r="D18" s="76">
        <v>5</v>
      </c>
      <c r="E18" s="79">
        <v>120</v>
      </c>
      <c r="F18" s="105">
        <f>D18*E18</f>
        <v>600</v>
      </c>
      <c r="G18" s="17" t="s">
        <v>14</v>
      </c>
      <c r="H18" s="14" t="s">
        <v>6</v>
      </c>
      <c r="I18" s="92"/>
      <c r="J18" s="12"/>
      <c r="K18" s="49">
        <f t="shared" ref="K18:K36" si="2">J18*I18</f>
        <v>0</v>
      </c>
    </row>
    <row r="19" spans="1:11" s="2" customFormat="1" ht="24.75" customHeight="1" x14ac:dyDescent="0.15">
      <c r="A19" s="81"/>
      <c r="B19" s="74" t="s">
        <v>26</v>
      </c>
      <c r="C19" s="75" t="s">
        <v>27</v>
      </c>
      <c r="D19" s="76">
        <v>18</v>
      </c>
      <c r="E19" s="79">
        <v>900</v>
      </c>
      <c r="F19" s="105">
        <f>D19*E19</f>
        <v>16200</v>
      </c>
      <c r="G19" s="17" t="s">
        <v>7</v>
      </c>
      <c r="H19" s="30" t="s">
        <v>6</v>
      </c>
      <c r="I19" s="92">
        <v>5.0999999999999996</v>
      </c>
      <c r="J19" s="12">
        <v>600</v>
      </c>
      <c r="K19" s="49">
        <f t="shared" si="2"/>
        <v>3060</v>
      </c>
    </row>
    <row r="20" spans="1:11" s="2" customFormat="1" ht="24.75" customHeight="1" x14ac:dyDescent="0.15">
      <c r="A20" s="81"/>
      <c r="B20" s="74" t="s">
        <v>28</v>
      </c>
      <c r="C20" s="75" t="s">
        <v>29</v>
      </c>
      <c r="D20" s="76">
        <v>4</v>
      </c>
      <c r="E20" s="79">
        <v>1800</v>
      </c>
      <c r="F20" s="105">
        <f>D20*E20</f>
        <v>7200</v>
      </c>
      <c r="G20" s="17" t="s">
        <v>30</v>
      </c>
      <c r="H20" s="30" t="s">
        <v>27</v>
      </c>
      <c r="I20" s="92">
        <v>20</v>
      </c>
      <c r="J20" s="12">
        <v>900</v>
      </c>
      <c r="K20" s="49">
        <f t="shared" si="2"/>
        <v>18000</v>
      </c>
    </row>
    <row r="21" spans="1:11" s="2" customFormat="1" ht="24.75" customHeight="1" x14ac:dyDescent="0.15">
      <c r="A21" s="81"/>
      <c r="B21" s="74" t="s">
        <v>31</v>
      </c>
      <c r="C21" s="75" t="s">
        <v>4</v>
      </c>
      <c r="D21" s="76">
        <v>164</v>
      </c>
      <c r="E21" s="79">
        <v>12</v>
      </c>
      <c r="F21" s="105">
        <f>D21*E21</f>
        <v>1968</v>
      </c>
      <c r="G21" s="17" t="s">
        <v>99</v>
      </c>
      <c r="H21" s="30" t="s">
        <v>6</v>
      </c>
      <c r="I21" s="92">
        <v>4</v>
      </c>
      <c r="J21" s="12">
        <v>257</v>
      </c>
      <c r="K21" s="49">
        <f t="shared" si="2"/>
        <v>1028</v>
      </c>
    </row>
    <row r="22" spans="1:11" s="2" customFormat="1" ht="23.25" customHeight="1" x14ac:dyDescent="0.15">
      <c r="A22" s="70">
        <v>11</v>
      </c>
      <c r="B22" s="112" t="s">
        <v>74</v>
      </c>
      <c r="C22" s="110" t="s">
        <v>6</v>
      </c>
      <c r="D22" s="120">
        <v>4</v>
      </c>
      <c r="E22" s="117">
        <v>600</v>
      </c>
      <c r="F22" s="114">
        <f>D22*E22</f>
        <v>2400</v>
      </c>
      <c r="G22" s="18" t="s">
        <v>32</v>
      </c>
      <c r="H22" s="14" t="s">
        <v>6</v>
      </c>
      <c r="I22" s="92">
        <v>4</v>
      </c>
      <c r="J22" s="12">
        <v>2700</v>
      </c>
      <c r="K22" s="49">
        <f t="shared" si="2"/>
        <v>10800</v>
      </c>
    </row>
    <row r="23" spans="1:11" s="2" customFormat="1" ht="23.25" customHeight="1" x14ac:dyDescent="0.15">
      <c r="A23" s="81"/>
      <c r="B23" s="113"/>
      <c r="C23" s="111"/>
      <c r="D23" s="122"/>
      <c r="E23" s="119"/>
      <c r="F23" s="116"/>
      <c r="G23" s="18" t="s">
        <v>33</v>
      </c>
      <c r="H23" s="30" t="s">
        <v>34</v>
      </c>
      <c r="I23" s="92">
        <v>4</v>
      </c>
      <c r="J23" s="12">
        <v>3450</v>
      </c>
      <c r="K23" s="49">
        <f t="shared" si="2"/>
        <v>13800</v>
      </c>
    </row>
    <row r="24" spans="1:11" s="2" customFormat="1" ht="23.25" customHeight="1" x14ac:dyDescent="0.15">
      <c r="A24" s="81"/>
      <c r="B24" s="112" t="s">
        <v>35</v>
      </c>
      <c r="C24" s="110" t="s">
        <v>6</v>
      </c>
      <c r="D24" s="120">
        <v>4</v>
      </c>
      <c r="E24" s="117">
        <v>450</v>
      </c>
      <c r="F24" s="114">
        <f>D24*E24</f>
        <v>1800</v>
      </c>
      <c r="G24" s="18" t="s">
        <v>95</v>
      </c>
      <c r="H24" s="30" t="s">
        <v>6</v>
      </c>
      <c r="I24" s="92">
        <v>4</v>
      </c>
      <c r="J24" s="12">
        <v>493</v>
      </c>
      <c r="K24" s="49">
        <f t="shared" si="2"/>
        <v>1972</v>
      </c>
    </row>
    <row r="25" spans="1:11" s="2" customFormat="1" ht="23.25" customHeight="1" x14ac:dyDescent="0.15">
      <c r="A25" s="81"/>
      <c r="B25" s="113"/>
      <c r="C25" s="111"/>
      <c r="D25" s="122"/>
      <c r="E25" s="119"/>
      <c r="F25" s="116"/>
      <c r="G25" s="18" t="s">
        <v>96</v>
      </c>
      <c r="H25" s="30" t="s">
        <v>6</v>
      </c>
      <c r="I25" s="92">
        <v>8</v>
      </c>
      <c r="J25" s="12">
        <v>45</v>
      </c>
      <c r="K25" s="49">
        <f t="shared" si="2"/>
        <v>360</v>
      </c>
    </row>
    <row r="26" spans="1:11" s="2" customFormat="1" ht="23.25" customHeight="1" x14ac:dyDescent="0.15">
      <c r="A26" s="81"/>
      <c r="B26" s="112" t="s">
        <v>75</v>
      </c>
      <c r="C26" s="110" t="s">
        <v>6</v>
      </c>
      <c r="D26" s="120">
        <v>3</v>
      </c>
      <c r="E26" s="117">
        <v>455</v>
      </c>
      <c r="F26" s="114">
        <f>D26*E26</f>
        <v>1365</v>
      </c>
      <c r="G26" s="18" t="s">
        <v>36</v>
      </c>
      <c r="H26" s="30" t="s">
        <v>6</v>
      </c>
      <c r="I26" s="92">
        <v>3</v>
      </c>
      <c r="J26" s="12">
        <v>4550</v>
      </c>
      <c r="K26" s="49">
        <f t="shared" si="2"/>
        <v>13650</v>
      </c>
    </row>
    <row r="27" spans="1:11" s="2" customFormat="1" ht="23.25" customHeight="1" x14ac:dyDescent="0.15">
      <c r="A27" s="81"/>
      <c r="B27" s="113"/>
      <c r="C27" s="111"/>
      <c r="D27" s="122"/>
      <c r="E27" s="119"/>
      <c r="F27" s="116"/>
      <c r="G27" s="18" t="s">
        <v>37</v>
      </c>
      <c r="H27" s="30" t="s">
        <v>6</v>
      </c>
      <c r="I27" s="92">
        <v>3</v>
      </c>
      <c r="J27" s="12">
        <v>198</v>
      </c>
      <c r="K27" s="49">
        <f t="shared" si="2"/>
        <v>594</v>
      </c>
    </row>
    <row r="28" spans="1:11" s="2" customFormat="1" ht="23.25" customHeight="1" x14ac:dyDescent="0.15">
      <c r="A28" s="81"/>
      <c r="B28" s="112" t="s">
        <v>119</v>
      </c>
      <c r="C28" s="110" t="s">
        <v>4</v>
      </c>
      <c r="D28" s="120">
        <v>8.4</v>
      </c>
      <c r="E28" s="117">
        <v>120</v>
      </c>
      <c r="F28" s="114">
        <f>SUM(D28*E28)</f>
        <v>1008</v>
      </c>
      <c r="G28" s="18" t="s">
        <v>40</v>
      </c>
      <c r="H28" s="30" t="s">
        <v>6</v>
      </c>
      <c r="I28" s="92">
        <v>54</v>
      </c>
      <c r="J28" s="12">
        <v>25</v>
      </c>
      <c r="K28" s="49">
        <f t="shared" si="2"/>
        <v>1350</v>
      </c>
    </row>
    <row r="29" spans="1:11" s="2" customFormat="1" ht="23.25" customHeight="1" x14ac:dyDescent="0.15">
      <c r="A29" s="81"/>
      <c r="B29" s="124"/>
      <c r="C29" s="123"/>
      <c r="D29" s="121"/>
      <c r="E29" s="118"/>
      <c r="F29" s="115"/>
      <c r="G29" s="18" t="s">
        <v>41</v>
      </c>
      <c r="H29" s="30" t="s">
        <v>17</v>
      </c>
      <c r="I29" s="92">
        <v>30</v>
      </c>
      <c r="J29" s="12">
        <v>18.3</v>
      </c>
      <c r="K29" s="49">
        <f t="shared" si="2"/>
        <v>549</v>
      </c>
    </row>
    <row r="30" spans="1:11" s="2" customFormat="1" ht="23.25" customHeight="1" x14ac:dyDescent="0.15">
      <c r="A30" s="81"/>
      <c r="B30" s="113"/>
      <c r="C30" s="111"/>
      <c r="D30" s="122"/>
      <c r="E30" s="119"/>
      <c r="F30" s="116"/>
      <c r="G30" s="18" t="s">
        <v>42</v>
      </c>
      <c r="H30" s="30" t="s">
        <v>17</v>
      </c>
      <c r="I30" s="92">
        <v>15</v>
      </c>
      <c r="J30" s="12">
        <v>100</v>
      </c>
      <c r="K30" s="49">
        <f t="shared" si="2"/>
        <v>1500</v>
      </c>
    </row>
    <row r="31" spans="1:11" s="2" customFormat="1" ht="26.25" customHeight="1" x14ac:dyDescent="0.15">
      <c r="A31" s="70">
        <v>12</v>
      </c>
      <c r="B31" s="112" t="s">
        <v>120</v>
      </c>
      <c r="C31" s="110" t="s">
        <v>4</v>
      </c>
      <c r="D31" s="120">
        <v>164</v>
      </c>
      <c r="E31" s="117">
        <v>110</v>
      </c>
      <c r="F31" s="114">
        <f>PRODUCT(D31:E31)</f>
        <v>18040</v>
      </c>
      <c r="G31" s="18" t="s">
        <v>38</v>
      </c>
      <c r="H31" s="14" t="s">
        <v>6</v>
      </c>
      <c r="I31" s="92">
        <v>90</v>
      </c>
      <c r="J31" s="12">
        <v>117</v>
      </c>
      <c r="K31" s="49">
        <f t="shared" si="2"/>
        <v>10530</v>
      </c>
    </row>
    <row r="32" spans="1:11" s="2" customFormat="1" ht="26.25" customHeight="1" x14ac:dyDescent="0.15">
      <c r="A32" s="81"/>
      <c r="B32" s="113"/>
      <c r="C32" s="111"/>
      <c r="D32" s="122"/>
      <c r="E32" s="119"/>
      <c r="F32" s="116"/>
      <c r="G32" s="18" t="s">
        <v>39</v>
      </c>
      <c r="H32" s="30" t="s">
        <v>6</v>
      </c>
      <c r="I32" s="92">
        <v>60</v>
      </c>
      <c r="J32" s="12">
        <v>14</v>
      </c>
      <c r="K32" s="49">
        <f t="shared" si="2"/>
        <v>840</v>
      </c>
    </row>
    <row r="33" spans="1:11" s="2" customFormat="1" ht="26.25" customHeight="1" x14ac:dyDescent="0.15">
      <c r="A33" s="70">
        <v>13</v>
      </c>
      <c r="B33" s="112" t="s">
        <v>121</v>
      </c>
      <c r="C33" s="110" t="s">
        <v>17</v>
      </c>
      <c r="D33" s="120">
        <v>68.2</v>
      </c>
      <c r="E33" s="117">
        <v>80</v>
      </c>
      <c r="F33" s="114">
        <f>PRODUCT(D33:E33)</f>
        <v>5456</v>
      </c>
      <c r="G33" s="18" t="s">
        <v>38</v>
      </c>
      <c r="H33" s="14" t="s">
        <v>6</v>
      </c>
      <c r="I33" s="92">
        <v>15</v>
      </c>
      <c r="J33" s="12">
        <v>117</v>
      </c>
      <c r="K33" s="49">
        <f t="shared" si="2"/>
        <v>1755</v>
      </c>
    </row>
    <row r="34" spans="1:11" s="2" customFormat="1" ht="26.25" customHeight="1" x14ac:dyDescent="0.15">
      <c r="A34" s="81"/>
      <c r="B34" s="113"/>
      <c r="C34" s="111"/>
      <c r="D34" s="122"/>
      <c r="E34" s="119"/>
      <c r="F34" s="116"/>
      <c r="G34" s="18" t="s">
        <v>39</v>
      </c>
      <c r="H34" s="30" t="s">
        <v>6</v>
      </c>
      <c r="I34" s="92">
        <v>10</v>
      </c>
      <c r="J34" s="12">
        <v>14</v>
      </c>
      <c r="K34" s="49">
        <f t="shared" si="2"/>
        <v>140</v>
      </c>
    </row>
    <row r="35" spans="1:11" s="2" customFormat="1" ht="26.25" customHeight="1" x14ac:dyDescent="0.15">
      <c r="A35" s="81"/>
      <c r="B35" s="74" t="s">
        <v>76</v>
      </c>
      <c r="C35" s="75" t="s">
        <v>17</v>
      </c>
      <c r="D35" s="76">
        <v>140</v>
      </c>
      <c r="E35" s="79">
        <v>15</v>
      </c>
      <c r="F35" s="105">
        <f>SUM(D35*E35)</f>
        <v>2100</v>
      </c>
      <c r="G35" s="18" t="s">
        <v>97</v>
      </c>
      <c r="H35" s="30" t="s">
        <v>6</v>
      </c>
      <c r="I35" s="92">
        <v>50</v>
      </c>
      <c r="J35" s="12">
        <v>12</v>
      </c>
      <c r="K35" s="49">
        <f t="shared" si="2"/>
        <v>600</v>
      </c>
    </row>
    <row r="36" spans="1:11" s="2" customFormat="1" ht="26.25" customHeight="1" x14ac:dyDescent="0.15">
      <c r="A36" s="81"/>
      <c r="B36" s="112" t="s">
        <v>77</v>
      </c>
      <c r="C36" s="110" t="s">
        <v>4</v>
      </c>
      <c r="D36" s="120">
        <v>170</v>
      </c>
      <c r="E36" s="117">
        <v>160</v>
      </c>
      <c r="F36" s="114">
        <f>SUM(D36*E36)</f>
        <v>27200</v>
      </c>
      <c r="G36" s="18" t="s">
        <v>45</v>
      </c>
      <c r="H36" s="30" t="s">
        <v>44</v>
      </c>
      <c r="I36" s="92">
        <v>61</v>
      </c>
      <c r="J36" s="12">
        <v>140</v>
      </c>
      <c r="K36" s="49">
        <f t="shared" si="2"/>
        <v>8540</v>
      </c>
    </row>
    <row r="37" spans="1:11" s="2" customFormat="1" ht="26.25" customHeight="1" x14ac:dyDescent="0.15">
      <c r="A37" s="81"/>
      <c r="B37" s="124"/>
      <c r="C37" s="123"/>
      <c r="D37" s="121"/>
      <c r="E37" s="118"/>
      <c r="F37" s="115"/>
      <c r="G37" s="18" t="s">
        <v>51</v>
      </c>
      <c r="H37" s="30" t="s">
        <v>6</v>
      </c>
      <c r="I37" s="92">
        <v>31</v>
      </c>
      <c r="J37" s="12">
        <v>68.5</v>
      </c>
      <c r="K37" s="49">
        <f t="shared" ref="K37:K63" si="3">SUM(I37*J37)</f>
        <v>2123.5</v>
      </c>
    </row>
    <row r="38" spans="1:11" s="2" customFormat="1" ht="26.25" customHeight="1" x14ac:dyDescent="0.15">
      <c r="A38" s="81"/>
      <c r="B38" s="124"/>
      <c r="C38" s="123"/>
      <c r="D38" s="121"/>
      <c r="E38" s="118"/>
      <c r="F38" s="115"/>
      <c r="G38" s="18" t="s">
        <v>50</v>
      </c>
      <c r="H38" s="30" t="s">
        <v>6</v>
      </c>
      <c r="I38" s="92">
        <v>185</v>
      </c>
      <c r="J38" s="12">
        <v>43</v>
      </c>
      <c r="K38" s="49">
        <f t="shared" si="3"/>
        <v>7955</v>
      </c>
    </row>
    <row r="39" spans="1:11" s="2" customFormat="1" ht="26.25" customHeight="1" x14ac:dyDescent="0.15">
      <c r="A39" s="81"/>
      <c r="B39" s="124"/>
      <c r="C39" s="123"/>
      <c r="D39" s="121"/>
      <c r="E39" s="118"/>
      <c r="F39" s="115"/>
      <c r="G39" s="18" t="s">
        <v>46</v>
      </c>
      <c r="H39" s="30" t="s">
        <v>6</v>
      </c>
      <c r="I39" s="92">
        <v>6200</v>
      </c>
      <c r="J39" s="12">
        <v>0.15</v>
      </c>
      <c r="K39" s="49">
        <f t="shared" si="3"/>
        <v>930</v>
      </c>
    </row>
    <row r="40" spans="1:11" s="2" customFormat="1" ht="26.25" customHeight="1" x14ac:dyDescent="0.15">
      <c r="A40" s="81"/>
      <c r="B40" s="124"/>
      <c r="C40" s="123"/>
      <c r="D40" s="121"/>
      <c r="E40" s="118"/>
      <c r="F40" s="115"/>
      <c r="G40" s="18" t="s">
        <v>49</v>
      </c>
      <c r="H40" s="30" t="s">
        <v>6</v>
      </c>
      <c r="I40" s="92">
        <v>730</v>
      </c>
      <c r="J40" s="12">
        <v>2.82</v>
      </c>
      <c r="K40" s="49">
        <f t="shared" si="3"/>
        <v>2058.6</v>
      </c>
    </row>
    <row r="41" spans="1:11" s="2" customFormat="1" ht="26.25" customHeight="1" x14ac:dyDescent="0.15">
      <c r="A41" s="81"/>
      <c r="B41" s="124"/>
      <c r="C41" s="123"/>
      <c r="D41" s="121"/>
      <c r="E41" s="118"/>
      <c r="F41" s="115"/>
      <c r="G41" s="18" t="s">
        <v>48</v>
      </c>
      <c r="H41" s="30" t="s">
        <v>6</v>
      </c>
      <c r="I41" s="92">
        <v>7</v>
      </c>
      <c r="J41" s="12">
        <v>163</v>
      </c>
      <c r="K41" s="49">
        <f t="shared" si="3"/>
        <v>1141</v>
      </c>
    </row>
    <row r="42" spans="1:11" s="2" customFormat="1" ht="26.25" customHeight="1" x14ac:dyDescent="0.15">
      <c r="A42" s="81"/>
      <c r="B42" s="113"/>
      <c r="C42" s="111"/>
      <c r="D42" s="122"/>
      <c r="E42" s="119"/>
      <c r="F42" s="116"/>
      <c r="G42" s="18" t="s">
        <v>47</v>
      </c>
      <c r="H42" s="30" t="s">
        <v>6</v>
      </c>
      <c r="I42" s="92">
        <v>5</v>
      </c>
      <c r="J42" s="12">
        <v>40</v>
      </c>
      <c r="K42" s="49">
        <f t="shared" si="3"/>
        <v>200</v>
      </c>
    </row>
    <row r="43" spans="1:11" s="2" customFormat="1" ht="26.25" customHeight="1" x14ac:dyDescent="0.15">
      <c r="A43" s="81"/>
      <c r="B43" s="112" t="s">
        <v>78</v>
      </c>
      <c r="C43" s="110" t="s">
        <v>4</v>
      </c>
      <c r="D43" s="120">
        <v>198.25</v>
      </c>
      <c r="E43" s="117">
        <v>90</v>
      </c>
      <c r="F43" s="114">
        <f>SUM(D43*E43)</f>
        <v>17842.5</v>
      </c>
      <c r="G43" s="18" t="s">
        <v>100</v>
      </c>
      <c r="H43" s="30" t="s">
        <v>6</v>
      </c>
      <c r="I43" s="92">
        <v>9</v>
      </c>
      <c r="J43" s="12">
        <v>166</v>
      </c>
      <c r="K43" s="49">
        <f t="shared" si="3"/>
        <v>1494</v>
      </c>
    </row>
    <row r="44" spans="1:11" s="2" customFormat="1" ht="26.25" customHeight="1" x14ac:dyDescent="0.15">
      <c r="A44" s="81"/>
      <c r="B44" s="113"/>
      <c r="C44" s="111"/>
      <c r="D44" s="122"/>
      <c r="E44" s="119"/>
      <c r="F44" s="116"/>
      <c r="G44" s="18" t="s">
        <v>98</v>
      </c>
      <c r="H44" s="30" t="s">
        <v>6</v>
      </c>
      <c r="I44" s="92">
        <v>40</v>
      </c>
      <c r="J44" s="12">
        <v>15</v>
      </c>
      <c r="K44" s="49">
        <f t="shared" si="3"/>
        <v>600</v>
      </c>
    </row>
    <row r="45" spans="1:11" s="2" customFormat="1" ht="26.25" customHeight="1" x14ac:dyDescent="0.15">
      <c r="A45" s="81"/>
      <c r="B45" s="87" t="s">
        <v>52</v>
      </c>
      <c r="C45" s="78" t="s">
        <v>4</v>
      </c>
      <c r="D45" s="77">
        <v>198.25</v>
      </c>
      <c r="E45" s="80">
        <v>12</v>
      </c>
      <c r="F45" s="104">
        <f>SUM(D45*E45)</f>
        <v>2379</v>
      </c>
      <c r="G45" s="18" t="s">
        <v>99</v>
      </c>
      <c r="H45" s="30" t="s">
        <v>6</v>
      </c>
      <c r="I45" s="92">
        <v>4</v>
      </c>
      <c r="J45" s="12">
        <v>257</v>
      </c>
      <c r="K45" s="49">
        <f t="shared" si="3"/>
        <v>1028</v>
      </c>
    </row>
    <row r="46" spans="1:11" s="2" customFormat="1" ht="26.25" customHeight="1" x14ac:dyDescent="0.15">
      <c r="A46" s="81"/>
      <c r="B46" s="87" t="s">
        <v>79</v>
      </c>
      <c r="C46" s="78" t="s">
        <v>4</v>
      </c>
      <c r="D46" s="77">
        <v>164</v>
      </c>
      <c r="E46" s="80">
        <v>85</v>
      </c>
      <c r="F46" s="104">
        <f>SUM(D46*E46)</f>
        <v>13940</v>
      </c>
      <c r="G46" s="18" t="s">
        <v>100</v>
      </c>
      <c r="H46" s="30" t="s">
        <v>44</v>
      </c>
      <c r="I46" s="92">
        <v>8</v>
      </c>
      <c r="J46" s="12">
        <v>166</v>
      </c>
      <c r="K46" s="49">
        <f t="shared" si="3"/>
        <v>1328</v>
      </c>
    </row>
    <row r="47" spans="1:11" s="2" customFormat="1" ht="26.25" customHeight="1" x14ac:dyDescent="0.15">
      <c r="A47" s="81"/>
      <c r="B47" s="87" t="s">
        <v>122</v>
      </c>
      <c r="C47" s="78" t="s">
        <v>17</v>
      </c>
      <c r="D47" s="77">
        <v>68.2</v>
      </c>
      <c r="E47" s="80">
        <v>85</v>
      </c>
      <c r="F47" s="104">
        <f>SUM(D47*E47)</f>
        <v>5797</v>
      </c>
      <c r="G47" s="18" t="s">
        <v>100</v>
      </c>
      <c r="H47" s="30" t="s">
        <v>6</v>
      </c>
      <c r="I47" s="92">
        <v>2</v>
      </c>
      <c r="J47" s="12">
        <v>166</v>
      </c>
      <c r="K47" s="49">
        <f t="shared" si="3"/>
        <v>332</v>
      </c>
    </row>
    <row r="48" spans="1:11" s="2" customFormat="1" ht="26.25" customHeight="1" x14ac:dyDescent="0.15">
      <c r="A48" s="81"/>
      <c r="B48" s="87" t="s">
        <v>80</v>
      </c>
      <c r="C48" s="78" t="s">
        <v>6</v>
      </c>
      <c r="D48" s="77"/>
      <c r="E48" s="80"/>
      <c r="F48" s="104"/>
      <c r="G48" s="18" t="s">
        <v>101</v>
      </c>
      <c r="H48" s="30" t="s">
        <v>6</v>
      </c>
      <c r="I48" s="92">
        <v>1</v>
      </c>
      <c r="J48" s="12">
        <v>500</v>
      </c>
      <c r="K48" s="49">
        <f t="shared" si="3"/>
        <v>500</v>
      </c>
    </row>
    <row r="49" spans="1:11" s="2" customFormat="1" ht="26.25" customHeight="1" x14ac:dyDescent="0.15">
      <c r="A49" s="81"/>
      <c r="B49" s="87" t="s">
        <v>53</v>
      </c>
      <c r="C49" s="78" t="s">
        <v>4</v>
      </c>
      <c r="D49" s="77">
        <v>164</v>
      </c>
      <c r="E49" s="80">
        <v>12</v>
      </c>
      <c r="F49" s="104">
        <f t="shared" ref="F49:F57" si="4">SUM(D49*E49)</f>
        <v>1968</v>
      </c>
      <c r="G49" s="18" t="s">
        <v>94</v>
      </c>
      <c r="H49" s="30" t="s">
        <v>6</v>
      </c>
      <c r="I49" s="92">
        <v>2</v>
      </c>
      <c r="J49" s="12">
        <v>257</v>
      </c>
      <c r="K49" s="49">
        <f t="shared" si="3"/>
        <v>514</v>
      </c>
    </row>
    <row r="50" spans="1:11" s="2" customFormat="1" ht="26.25" customHeight="1" x14ac:dyDescent="0.15">
      <c r="A50" s="81"/>
      <c r="B50" s="87" t="s">
        <v>54</v>
      </c>
      <c r="C50" s="78" t="s">
        <v>24</v>
      </c>
      <c r="D50" s="77">
        <v>5</v>
      </c>
      <c r="E50" s="80">
        <v>450</v>
      </c>
      <c r="F50" s="104">
        <f t="shared" si="4"/>
        <v>2250</v>
      </c>
      <c r="G50" s="18" t="s">
        <v>124</v>
      </c>
      <c r="H50" s="30" t="s">
        <v>34</v>
      </c>
      <c r="I50" s="92">
        <v>1</v>
      </c>
      <c r="J50" s="12">
        <v>2000</v>
      </c>
      <c r="K50" s="49">
        <f t="shared" si="3"/>
        <v>2000</v>
      </c>
    </row>
    <row r="51" spans="1:11" s="2" customFormat="1" ht="26.25" customHeight="1" x14ac:dyDescent="0.15">
      <c r="A51" s="81"/>
      <c r="B51" s="87" t="s">
        <v>55</v>
      </c>
      <c r="C51" s="78" t="s">
        <v>24</v>
      </c>
      <c r="D51" s="77">
        <v>5</v>
      </c>
      <c r="E51" s="80">
        <v>400</v>
      </c>
      <c r="F51" s="104">
        <f t="shared" si="4"/>
        <v>2000</v>
      </c>
      <c r="G51" s="18" t="s">
        <v>102</v>
      </c>
      <c r="H51" s="30" t="s">
        <v>34</v>
      </c>
      <c r="I51" s="92">
        <v>1</v>
      </c>
      <c r="J51" s="12">
        <v>550</v>
      </c>
      <c r="K51" s="49">
        <f t="shared" si="3"/>
        <v>550</v>
      </c>
    </row>
    <row r="52" spans="1:11" s="2" customFormat="1" ht="26.25" customHeight="1" x14ac:dyDescent="0.15">
      <c r="A52" s="81"/>
      <c r="B52" s="87" t="s">
        <v>81</v>
      </c>
      <c r="C52" s="78" t="s">
        <v>6</v>
      </c>
      <c r="D52" s="77">
        <v>10</v>
      </c>
      <c r="E52" s="80">
        <v>80</v>
      </c>
      <c r="F52" s="104">
        <f t="shared" si="4"/>
        <v>800</v>
      </c>
      <c r="G52" s="18" t="s">
        <v>103</v>
      </c>
      <c r="H52" s="30" t="s">
        <v>6</v>
      </c>
      <c r="I52" s="92">
        <v>10</v>
      </c>
      <c r="J52" s="12">
        <v>140</v>
      </c>
      <c r="K52" s="49">
        <f t="shared" si="3"/>
        <v>1400</v>
      </c>
    </row>
    <row r="53" spans="1:11" s="2" customFormat="1" ht="26.25" customHeight="1" x14ac:dyDescent="0.15">
      <c r="A53" s="81"/>
      <c r="B53" s="87" t="s">
        <v>56</v>
      </c>
      <c r="C53" s="78" t="s">
        <v>4</v>
      </c>
      <c r="D53" s="77">
        <v>10</v>
      </c>
      <c r="E53" s="80">
        <v>250</v>
      </c>
      <c r="F53" s="104">
        <f t="shared" si="4"/>
        <v>2500</v>
      </c>
      <c r="G53" s="18" t="s">
        <v>104</v>
      </c>
      <c r="H53" s="30" t="s">
        <v>4</v>
      </c>
      <c r="I53" s="92">
        <v>10</v>
      </c>
      <c r="J53" s="12">
        <v>340</v>
      </c>
      <c r="K53" s="49">
        <f t="shared" si="3"/>
        <v>3400</v>
      </c>
    </row>
    <row r="54" spans="1:11" s="2" customFormat="1" ht="26.25" customHeight="1" x14ac:dyDescent="0.15">
      <c r="A54" s="81"/>
      <c r="B54" s="87" t="s">
        <v>57</v>
      </c>
      <c r="C54" s="78" t="s">
        <v>6</v>
      </c>
      <c r="D54" s="77">
        <v>3</v>
      </c>
      <c r="E54" s="80">
        <v>250</v>
      </c>
      <c r="F54" s="104">
        <f t="shared" si="4"/>
        <v>750</v>
      </c>
      <c r="G54" s="18" t="s">
        <v>58</v>
      </c>
      <c r="H54" s="30" t="s">
        <v>6</v>
      </c>
      <c r="I54" s="92">
        <v>3</v>
      </c>
      <c r="J54" s="12">
        <v>412</v>
      </c>
      <c r="K54" s="49">
        <f t="shared" si="3"/>
        <v>1236</v>
      </c>
    </row>
    <row r="55" spans="1:11" s="2" customFormat="1" ht="26.25" customHeight="1" x14ac:dyDescent="0.15">
      <c r="A55" s="81"/>
      <c r="B55" s="87" t="s">
        <v>82</v>
      </c>
      <c r="C55" s="78" t="s">
        <v>6</v>
      </c>
      <c r="D55" s="77">
        <v>3</v>
      </c>
      <c r="E55" s="80">
        <v>150</v>
      </c>
      <c r="F55" s="104">
        <f t="shared" si="4"/>
        <v>450</v>
      </c>
      <c r="G55" s="18" t="s">
        <v>105</v>
      </c>
      <c r="H55" s="30" t="s">
        <v>6</v>
      </c>
      <c r="I55" s="92">
        <v>3</v>
      </c>
      <c r="J55" s="12">
        <v>187</v>
      </c>
      <c r="K55" s="49">
        <f t="shared" si="3"/>
        <v>561</v>
      </c>
    </row>
    <row r="56" spans="1:11" s="2" customFormat="1" ht="26.25" customHeight="1" x14ac:dyDescent="0.15">
      <c r="A56" s="81"/>
      <c r="B56" s="87" t="s">
        <v>59</v>
      </c>
      <c r="C56" s="78" t="s">
        <v>6</v>
      </c>
      <c r="D56" s="77">
        <v>3</v>
      </c>
      <c r="E56" s="80">
        <v>250</v>
      </c>
      <c r="F56" s="104">
        <f t="shared" si="4"/>
        <v>750</v>
      </c>
      <c r="G56" s="18" t="s">
        <v>106</v>
      </c>
      <c r="H56" s="30" t="s">
        <v>6</v>
      </c>
      <c r="I56" s="92">
        <v>3</v>
      </c>
      <c r="J56" s="12">
        <v>1490</v>
      </c>
      <c r="K56" s="49">
        <f t="shared" si="3"/>
        <v>4470</v>
      </c>
    </row>
    <row r="57" spans="1:11" s="2" customFormat="1" ht="26.25" customHeight="1" x14ac:dyDescent="0.15">
      <c r="A57" s="81"/>
      <c r="B57" s="87" t="s">
        <v>83</v>
      </c>
      <c r="C57" s="78" t="s">
        <v>6</v>
      </c>
      <c r="D57" s="77">
        <v>2</v>
      </c>
      <c r="E57" s="80">
        <v>250</v>
      </c>
      <c r="F57" s="104">
        <f t="shared" si="4"/>
        <v>500</v>
      </c>
      <c r="G57" s="18" t="s">
        <v>105</v>
      </c>
      <c r="H57" s="30" t="s">
        <v>6</v>
      </c>
      <c r="I57" s="92">
        <v>2</v>
      </c>
      <c r="J57" s="12">
        <v>187</v>
      </c>
      <c r="K57" s="49">
        <f t="shared" si="3"/>
        <v>374</v>
      </c>
    </row>
    <row r="58" spans="1:11" s="2" customFormat="1" ht="26.25" customHeight="1" x14ac:dyDescent="0.15">
      <c r="A58" s="81"/>
      <c r="B58" s="87" t="s">
        <v>84</v>
      </c>
      <c r="C58" s="78" t="s">
        <v>6</v>
      </c>
      <c r="D58" s="77"/>
      <c r="E58" s="80"/>
      <c r="F58" s="104"/>
      <c r="G58" s="18" t="s">
        <v>107</v>
      </c>
      <c r="H58" s="30" t="s">
        <v>6</v>
      </c>
      <c r="I58" s="92">
        <v>1</v>
      </c>
      <c r="J58" s="12">
        <v>450</v>
      </c>
      <c r="K58" s="49">
        <f t="shared" si="3"/>
        <v>450</v>
      </c>
    </row>
    <row r="59" spans="1:11" s="2" customFormat="1" ht="26.25" customHeight="1" x14ac:dyDescent="0.15">
      <c r="A59" s="81"/>
      <c r="B59" s="87" t="s">
        <v>20</v>
      </c>
      <c r="C59" s="78" t="s">
        <v>4</v>
      </c>
      <c r="D59" s="77">
        <v>198.25</v>
      </c>
      <c r="E59" s="80">
        <v>55</v>
      </c>
      <c r="F59" s="104">
        <f>SUM(D59*E59)</f>
        <v>10903.75</v>
      </c>
      <c r="G59" s="18" t="s">
        <v>60</v>
      </c>
      <c r="H59" s="30" t="s">
        <v>6</v>
      </c>
      <c r="I59" s="92">
        <v>6</v>
      </c>
      <c r="J59" s="12">
        <v>1180</v>
      </c>
      <c r="K59" s="49">
        <f t="shared" si="3"/>
        <v>7080</v>
      </c>
    </row>
    <row r="60" spans="1:11" s="2" customFormat="1" ht="26.25" customHeight="1" x14ac:dyDescent="0.15">
      <c r="A60" s="81"/>
      <c r="B60" s="87" t="s">
        <v>85</v>
      </c>
      <c r="C60" s="78" t="s">
        <v>4</v>
      </c>
      <c r="D60" s="77">
        <v>164</v>
      </c>
      <c r="E60" s="80">
        <v>50</v>
      </c>
      <c r="F60" s="104">
        <f>SUM(D60*E60)</f>
        <v>8200</v>
      </c>
      <c r="G60" s="18" t="s">
        <v>60</v>
      </c>
      <c r="H60" s="30" t="s">
        <v>6</v>
      </c>
      <c r="I60" s="92">
        <v>5</v>
      </c>
      <c r="J60" s="12">
        <v>1180</v>
      </c>
      <c r="K60" s="49">
        <f t="shared" si="3"/>
        <v>5900</v>
      </c>
    </row>
    <row r="61" spans="1:11" s="2" customFormat="1" ht="26.25" customHeight="1" x14ac:dyDescent="0.15">
      <c r="A61" s="81"/>
      <c r="B61" s="87" t="s">
        <v>61</v>
      </c>
      <c r="C61" s="78" t="s">
        <v>17</v>
      </c>
      <c r="D61" s="77">
        <v>68.2</v>
      </c>
      <c r="E61" s="80">
        <v>50</v>
      </c>
      <c r="F61" s="104">
        <f>SUM(D61*E61)</f>
        <v>3410</v>
      </c>
      <c r="G61" s="18" t="s">
        <v>60</v>
      </c>
      <c r="H61" s="30" t="s">
        <v>6</v>
      </c>
      <c r="I61" s="92">
        <v>1</v>
      </c>
      <c r="J61" s="12">
        <v>1180</v>
      </c>
      <c r="K61" s="49">
        <f t="shared" si="3"/>
        <v>1180</v>
      </c>
    </row>
    <row r="62" spans="1:11" s="2" customFormat="1" ht="26.25" customHeight="1" x14ac:dyDescent="0.15">
      <c r="A62" s="81"/>
      <c r="B62" s="87" t="s">
        <v>86</v>
      </c>
      <c r="C62" s="78" t="s">
        <v>6</v>
      </c>
      <c r="D62" s="77"/>
      <c r="E62" s="80"/>
      <c r="F62" s="104"/>
      <c r="G62" s="18" t="s">
        <v>108</v>
      </c>
      <c r="H62" s="30" t="s">
        <v>6</v>
      </c>
      <c r="I62" s="92">
        <v>1</v>
      </c>
      <c r="J62" s="12">
        <v>950</v>
      </c>
      <c r="K62" s="49">
        <f t="shared" si="3"/>
        <v>950</v>
      </c>
    </row>
    <row r="63" spans="1:11" s="2" customFormat="1" ht="26.25" customHeight="1" x14ac:dyDescent="0.15">
      <c r="A63" s="81"/>
      <c r="B63" s="87" t="s">
        <v>87</v>
      </c>
      <c r="C63" s="78" t="s">
        <v>4</v>
      </c>
      <c r="D63" s="77">
        <v>10</v>
      </c>
      <c r="E63" s="80">
        <v>1450</v>
      </c>
      <c r="F63" s="104">
        <f>SUM(D63*E63)</f>
        <v>14500</v>
      </c>
      <c r="G63" s="18" t="s">
        <v>64</v>
      </c>
      <c r="H63" s="30" t="s">
        <v>34</v>
      </c>
      <c r="I63" s="92">
        <v>1</v>
      </c>
      <c r="J63" s="12">
        <v>6500</v>
      </c>
      <c r="K63" s="49">
        <f t="shared" si="3"/>
        <v>6500</v>
      </c>
    </row>
    <row r="64" spans="1:11" s="2" customFormat="1" ht="22.5" customHeight="1" x14ac:dyDescent="0.15">
      <c r="A64" s="70">
        <v>14</v>
      </c>
      <c r="B64" s="64" t="s">
        <v>19</v>
      </c>
      <c r="C64" s="28" t="s">
        <v>6</v>
      </c>
      <c r="D64" s="26">
        <v>8</v>
      </c>
      <c r="E64" s="79">
        <v>100</v>
      </c>
      <c r="F64" s="105">
        <f>PRODUCT(D64:E64)</f>
        <v>800</v>
      </c>
      <c r="G64" s="16" t="s">
        <v>43</v>
      </c>
      <c r="H64" s="14" t="s">
        <v>6</v>
      </c>
      <c r="I64" s="92">
        <v>8</v>
      </c>
      <c r="J64" s="12">
        <v>86</v>
      </c>
      <c r="K64" s="49">
        <f>J64*I64</f>
        <v>688</v>
      </c>
    </row>
    <row r="65" spans="1:11" s="2" customFormat="1" ht="22.5" customHeight="1" x14ac:dyDescent="0.15">
      <c r="A65" s="81"/>
      <c r="B65" s="74" t="s">
        <v>88</v>
      </c>
      <c r="C65" s="75" t="s">
        <v>6</v>
      </c>
      <c r="D65" s="76">
        <v>20</v>
      </c>
      <c r="E65" s="79">
        <v>120</v>
      </c>
      <c r="F65" s="105">
        <f>PRODUCT(D65:E65)</f>
        <v>2400</v>
      </c>
      <c r="G65" s="16" t="s">
        <v>109</v>
      </c>
      <c r="H65" s="30" t="s">
        <v>6</v>
      </c>
      <c r="I65" s="92">
        <v>20</v>
      </c>
      <c r="J65" s="12">
        <v>415</v>
      </c>
      <c r="K65" s="49">
        <f>J65*I65</f>
        <v>8300</v>
      </c>
    </row>
    <row r="66" spans="1:11" s="2" customFormat="1" ht="22.5" customHeight="1" x14ac:dyDescent="0.15">
      <c r="A66" s="81"/>
      <c r="B66" s="74" t="s">
        <v>89</v>
      </c>
      <c r="C66" s="75"/>
      <c r="D66" s="76"/>
      <c r="E66" s="79"/>
      <c r="F66" s="105"/>
      <c r="G66" s="16" t="s">
        <v>110</v>
      </c>
      <c r="H66" s="30" t="s">
        <v>6</v>
      </c>
      <c r="I66" s="92">
        <v>1</v>
      </c>
      <c r="J66" s="12">
        <v>700</v>
      </c>
      <c r="K66" s="49">
        <f t="shared" ref="K66:K74" si="5">SUM(I66*J66)</f>
        <v>700</v>
      </c>
    </row>
    <row r="67" spans="1:11" s="2" customFormat="1" ht="22.5" customHeight="1" x14ac:dyDescent="0.15">
      <c r="A67" s="81"/>
      <c r="B67" s="112" t="s">
        <v>62</v>
      </c>
      <c r="C67" s="110" t="s">
        <v>6</v>
      </c>
      <c r="D67" s="120">
        <v>14</v>
      </c>
      <c r="E67" s="117">
        <v>500</v>
      </c>
      <c r="F67" s="114">
        <f>PRODUCT(D67:E67)</f>
        <v>7000</v>
      </c>
      <c r="G67" s="16" t="s">
        <v>63</v>
      </c>
      <c r="H67" s="30" t="s">
        <v>6</v>
      </c>
      <c r="I67" s="92">
        <v>14</v>
      </c>
      <c r="J67" s="12">
        <v>1478</v>
      </c>
      <c r="K67" s="49">
        <f t="shared" si="5"/>
        <v>20692</v>
      </c>
    </row>
    <row r="68" spans="1:11" s="2" customFormat="1" ht="22.5" customHeight="1" x14ac:dyDescent="0.15">
      <c r="A68" s="81"/>
      <c r="B68" s="124"/>
      <c r="C68" s="123"/>
      <c r="D68" s="121"/>
      <c r="E68" s="118"/>
      <c r="F68" s="115"/>
      <c r="G68" s="16" t="s">
        <v>111</v>
      </c>
      <c r="H68" s="30" t="s">
        <v>6</v>
      </c>
      <c r="I68" s="92">
        <v>14</v>
      </c>
      <c r="J68" s="12">
        <v>100</v>
      </c>
      <c r="K68" s="49">
        <f t="shared" si="5"/>
        <v>1400</v>
      </c>
    </row>
    <row r="69" spans="1:11" s="2" customFormat="1" ht="22.5" customHeight="1" x14ac:dyDescent="0.15">
      <c r="A69" s="81"/>
      <c r="B69" s="113"/>
      <c r="C69" s="111"/>
      <c r="D69" s="122"/>
      <c r="E69" s="119"/>
      <c r="F69" s="116"/>
      <c r="G69" s="16" t="s">
        <v>112</v>
      </c>
      <c r="H69" s="30" t="s">
        <v>34</v>
      </c>
      <c r="I69" s="92">
        <v>14</v>
      </c>
      <c r="J69" s="12">
        <v>225</v>
      </c>
      <c r="K69" s="49">
        <f t="shared" si="5"/>
        <v>3150</v>
      </c>
    </row>
    <row r="70" spans="1:11" s="2" customFormat="1" ht="22.5" customHeight="1" x14ac:dyDescent="0.15">
      <c r="A70" s="81"/>
      <c r="B70" s="74" t="s">
        <v>90</v>
      </c>
      <c r="C70" s="75" t="s">
        <v>6</v>
      </c>
      <c r="D70" s="76"/>
      <c r="E70" s="79"/>
      <c r="F70" s="105"/>
      <c r="G70" s="16" t="s">
        <v>113</v>
      </c>
      <c r="H70" s="30" t="s">
        <v>6</v>
      </c>
      <c r="I70" s="92">
        <v>1</v>
      </c>
      <c r="J70" s="12">
        <v>1200</v>
      </c>
      <c r="K70" s="49">
        <f t="shared" si="5"/>
        <v>1200</v>
      </c>
    </row>
    <row r="71" spans="1:11" s="2" customFormat="1" ht="22.5" customHeight="1" x14ac:dyDescent="0.15">
      <c r="A71" s="81"/>
      <c r="B71" s="74" t="s">
        <v>91</v>
      </c>
      <c r="C71" s="75" t="s">
        <v>4</v>
      </c>
      <c r="D71" s="76">
        <v>90</v>
      </c>
      <c r="E71" s="79">
        <v>20</v>
      </c>
      <c r="F71" s="105">
        <f>SUM(D71*E71)</f>
        <v>1800</v>
      </c>
      <c r="G71" s="16" t="s">
        <v>114</v>
      </c>
      <c r="H71" s="30" t="s">
        <v>6</v>
      </c>
      <c r="I71" s="92">
        <v>1</v>
      </c>
      <c r="J71" s="12">
        <v>674</v>
      </c>
      <c r="K71" s="49">
        <f t="shared" si="5"/>
        <v>674</v>
      </c>
    </row>
    <row r="72" spans="1:11" s="2" customFormat="1" ht="22.5" customHeight="1" x14ac:dyDescent="0.15">
      <c r="A72" s="81"/>
      <c r="B72" s="74" t="s">
        <v>65</v>
      </c>
      <c r="C72" s="75" t="s">
        <v>4</v>
      </c>
      <c r="D72" s="76">
        <v>22</v>
      </c>
      <c r="E72" s="79">
        <v>70</v>
      </c>
      <c r="F72" s="105">
        <f>SUM(D72*E72)</f>
        <v>1540</v>
      </c>
      <c r="G72" s="16" t="s">
        <v>66</v>
      </c>
      <c r="H72" s="30" t="s">
        <v>6</v>
      </c>
      <c r="I72" s="92">
        <v>30</v>
      </c>
      <c r="J72" s="12">
        <v>165</v>
      </c>
      <c r="K72" s="49">
        <f t="shared" si="5"/>
        <v>4950</v>
      </c>
    </row>
    <row r="73" spans="1:11" s="2" customFormat="1" ht="22.5" customHeight="1" x14ac:dyDescent="0.15">
      <c r="A73" s="81"/>
      <c r="B73" s="74" t="s">
        <v>123</v>
      </c>
      <c r="C73" s="75" t="s">
        <v>4</v>
      </c>
      <c r="D73" s="76">
        <v>173</v>
      </c>
      <c r="E73" s="79"/>
      <c r="F73" s="105"/>
      <c r="G73" s="16" t="s">
        <v>115</v>
      </c>
      <c r="H73" s="30"/>
      <c r="I73" s="92">
        <v>173</v>
      </c>
      <c r="J73" s="12">
        <v>480</v>
      </c>
      <c r="K73" s="49">
        <f t="shared" si="5"/>
        <v>83040</v>
      </c>
    </row>
    <row r="74" spans="1:11" s="2" customFormat="1" ht="22.5" customHeight="1" x14ac:dyDescent="0.15">
      <c r="A74" s="81"/>
      <c r="B74" s="74" t="s">
        <v>92</v>
      </c>
      <c r="C74" s="75" t="s">
        <v>27</v>
      </c>
      <c r="D74" s="76">
        <v>6</v>
      </c>
      <c r="E74" s="79">
        <v>900</v>
      </c>
      <c r="F74" s="105">
        <f>PRODUCT(D74:E74)</f>
        <v>5400</v>
      </c>
      <c r="G74" s="16" t="s">
        <v>7</v>
      </c>
      <c r="H74" s="30" t="s">
        <v>44</v>
      </c>
      <c r="I74" s="92">
        <v>200</v>
      </c>
      <c r="J74" s="12">
        <v>5.0999999999999996</v>
      </c>
      <c r="K74" s="49">
        <f t="shared" si="5"/>
        <v>1019.9999999999999</v>
      </c>
    </row>
    <row r="75" spans="1:11" ht="22.5" customHeight="1" x14ac:dyDescent="0.15">
      <c r="A75" s="70">
        <v>15</v>
      </c>
      <c r="B75" s="63" t="s">
        <v>8</v>
      </c>
      <c r="C75" s="14" t="s">
        <v>29</v>
      </c>
      <c r="D75" s="15">
        <v>2</v>
      </c>
      <c r="E75" s="12">
        <v>1800</v>
      </c>
      <c r="F75" s="103">
        <f>PRODUCT(D75:E75)</f>
        <v>3600</v>
      </c>
      <c r="G75" s="16" t="s">
        <v>30</v>
      </c>
      <c r="H75" s="30" t="s">
        <v>27</v>
      </c>
      <c r="I75" s="92">
        <v>6</v>
      </c>
      <c r="J75" s="12">
        <v>900</v>
      </c>
      <c r="K75" s="49">
        <f>PRODUCT(I75:J75)</f>
        <v>5400</v>
      </c>
    </row>
    <row r="76" spans="1:11" ht="22.5" customHeight="1" thickBot="1" x14ac:dyDescent="0.2">
      <c r="A76" s="73"/>
      <c r="B76" s="82" t="s">
        <v>93</v>
      </c>
      <c r="C76" s="83" t="s">
        <v>5</v>
      </c>
      <c r="D76" s="84">
        <v>5</v>
      </c>
      <c r="E76" s="85">
        <v>600</v>
      </c>
      <c r="F76" s="102">
        <f>PRODUCT(D76:E76)</f>
        <v>3000</v>
      </c>
      <c r="G76" s="86" t="s">
        <v>116</v>
      </c>
      <c r="H76" s="83"/>
      <c r="I76" s="93"/>
      <c r="J76" s="85"/>
      <c r="K76" s="48"/>
    </row>
    <row r="77" spans="1:11" s="2" customFormat="1" ht="12" customHeight="1" x14ac:dyDescent="0.2">
      <c r="A77" s="70">
        <v>16</v>
      </c>
      <c r="B77" s="151" t="s">
        <v>15</v>
      </c>
      <c r="C77" s="151"/>
      <c r="D77" s="151"/>
      <c r="E77" s="152"/>
      <c r="F77" s="43">
        <f>SUM(F8:F75)</f>
        <v>215205</v>
      </c>
      <c r="G77" s="148" t="s">
        <v>16</v>
      </c>
      <c r="H77" s="149"/>
      <c r="I77" s="149"/>
      <c r="J77" s="150"/>
      <c r="K77" s="88">
        <f>SUM(K8:K75)</f>
        <v>276983.09999999998</v>
      </c>
    </row>
    <row r="78" spans="1:11" s="2" customFormat="1" ht="12" customHeight="1" thickBot="1" x14ac:dyDescent="0.25">
      <c r="A78" s="70"/>
      <c r="B78" s="65"/>
      <c r="C78" s="38"/>
      <c r="D78" s="38"/>
      <c r="E78" s="56"/>
      <c r="F78" s="39"/>
      <c r="G78" s="39"/>
      <c r="H78" s="40"/>
      <c r="I78" s="94"/>
      <c r="J78" s="56"/>
      <c r="K78" s="50"/>
    </row>
    <row r="79" spans="1:11" s="2" customFormat="1" ht="21" x14ac:dyDescent="0.15">
      <c r="A79" s="70">
        <v>17</v>
      </c>
      <c r="B79" s="66" t="s">
        <v>10</v>
      </c>
      <c r="C79" s="42"/>
      <c r="D79" s="42"/>
      <c r="E79" s="57"/>
      <c r="F79" s="43">
        <f>F77*0.15</f>
        <v>32280.75</v>
      </c>
      <c r="G79" s="43"/>
      <c r="H79" s="44"/>
      <c r="I79" s="95"/>
      <c r="J79" s="57"/>
      <c r="K79" s="51"/>
    </row>
    <row r="80" spans="1:11" s="2" customFormat="1" ht="21.75" thickBot="1" x14ac:dyDescent="0.2">
      <c r="A80" s="70">
        <v>18</v>
      </c>
      <c r="B80" s="65" t="s">
        <v>11</v>
      </c>
      <c r="C80" s="40"/>
      <c r="D80" s="40"/>
      <c r="E80" s="58"/>
      <c r="F80" s="39">
        <f>K77*0.05</f>
        <v>13849.154999999999</v>
      </c>
      <c r="G80" s="39"/>
      <c r="H80" s="45"/>
      <c r="I80" s="96"/>
      <c r="J80" s="58"/>
      <c r="K80" s="52"/>
    </row>
    <row r="81" spans="1:11" s="2" customFormat="1" ht="21" x14ac:dyDescent="0.15">
      <c r="A81" s="70"/>
      <c r="B81" s="67" t="s">
        <v>68</v>
      </c>
      <c r="C81" s="41"/>
      <c r="D81" s="41"/>
      <c r="E81" s="59"/>
      <c r="F81" s="37">
        <v>107663.6</v>
      </c>
      <c r="G81" s="37"/>
      <c r="H81" s="19"/>
      <c r="I81" s="97"/>
      <c r="J81" s="59"/>
      <c r="K81" s="53"/>
    </row>
    <row r="82" spans="1:11" s="2" customFormat="1" ht="19.5" customHeight="1" thickBot="1" x14ac:dyDescent="0.2">
      <c r="A82" s="71">
        <v>19</v>
      </c>
      <c r="B82" s="68" t="s">
        <v>9</v>
      </c>
      <c r="C82" s="32"/>
      <c r="D82" s="33"/>
      <c r="E82" s="60"/>
      <c r="F82" s="106">
        <f>SUM(F81+F77+K77+F80+F79)</f>
        <v>645981.60499999998</v>
      </c>
      <c r="G82" s="34"/>
      <c r="H82" s="35"/>
      <c r="I82" s="98"/>
      <c r="J82" s="60"/>
      <c r="K82" s="54"/>
    </row>
    <row r="84" spans="1:11" s="8" customFormat="1" x14ac:dyDescent="0.15">
      <c r="A84" s="72"/>
      <c r="B84" s="5"/>
      <c r="C84" s="6"/>
      <c r="D84" s="109"/>
      <c r="E84" s="109"/>
      <c r="F84" s="109"/>
      <c r="G84" s="109"/>
      <c r="H84" s="109"/>
      <c r="I84" s="99"/>
      <c r="J84" s="7"/>
      <c r="K84" s="7"/>
    </row>
    <row r="85" spans="1:11" s="8" customFormat="1" x14ac:dyDescent="0.15">
      <c r="A85" s="72"/>
      <c r="B85" s="5"/>
      <c r="C85" s="6"/>
      <c r="D85" s="109"/>
      <c r="E85" s="109"/>
      <c r="F85" s="109"/>
      <c r="G85" s="109"/>
      <c r="H85" s="109"/>
      <c r="I85" s="100"/>
      <c r="J85" s="7"/>
      <c r="K85" s="7"/>
    </row>
    <row r="86" spans="1:11" s="8" customFormat="1" x14ac:dyDescent="0.15">
      <c r="A86" s="72"/>
      <c r="B86" s="5"/>
      <c r="C86" s="6"/>
      <c r="D86" s="109"/>
      <c r="E86" s="109"/>
      <c r="F86" s="109"/>
      <c r="G86" s="109"/>
      <c r="H86" s="109"/>
      <c r="I86" s="100"/>
      <c r="J86" s="7"/>
      <c r="K86" s="7"/>
    </row>
    <row r="87" spans="1:11" s="8" customFormat="1" x14ac:dyDescent="0.15">
      <c r="A87" s="72"/>
      <c r="B87" s="9"/>
      <c r="C87" s="6"/>
      <c r="D87" s="109"/>
      <c r="E87" s="109"/>
      <c r="F87" s="109"/>
      <c r="G87" s="109"/>
      <c r="H87" s="109"/>
      <c r="I87" s="100"/>
      <c r="J87" s="7"/>
      <c r="K87" s="7"/>
    </row>
    <row r="88" spans="1:11" s="8" customFormat="1" x14ac:dyDescent="0.15">
      <c r="A88" s="72"/>
      <c r="B88" s="9"/>
      <c r="C88" s="6"/>
      <c r="D88" s="109"/>
      <c r="E88" s="109"/>
      <c r="F88" s="109"/>
      <c r="G88" s="109"/>
      <c r="H88" s="109"/>
      <c r="I88" s="100"/>
      <c r="J88" s="7"/>
      <c r="K88" s="7"/>
    </row>
    <row r="89" spans="1:11" s="8" customFormat="1" x14ac:dyDescent="0.15">
      <c r="A89" s="72"/>
      <c r="B89" s="9"/>
      <c r="C89" s="6"/>
      <c r="D89" s="109"/>
      <c r="E89" s="109"/>
      <c r="F89" s="109"/>
      <c r="G89" s="109"/>
      <c r="H89" s="109"/>
      <c r="I89" s="100"/>
      <c r="J89" s="7"/>
      <c r="K89" s="7"/>
    </row>
    <row r="90" spans="1:11" s="8" customFormat="1" x14ac:dyDescent="0.15">
      <c r="A90" s="72"/>
      <c r="B90" s="5"/>
      <c r="C90" s="6"/>
      <c r="D90" s="109"/>
      <c r="E90" s="109"/>
      <c r="F90" s="109"/>
      <c r="G90" s="109"/>
      <c r="H90" s="109"/>
      <c r="I90" s="100"/>
      <c r="J90" s="7"/>
      <c r="K90" s="7"/>
    </row>
    <row r="91" spans="1:11" s="8" customFormat="1" x14ac:dyDescent="0.15">
      <c r="A91" s="72"/>
      <c r="B91" s="5"/>
      <c r="C91" s="6"/>
      <c r="D91" s="109"/>
      <c r="E91" s="109"/>
      <c r="F91" s="109"/>
      <c r="G91" s="109"/>
      <c r="H91" s="109"/>
      <c r="I91" s="100"/>
      <c r="J91" s="7"/>
      <c r="K91" s="7"/>
    </row>
    <row r="92" spans="1:11" s="8" customFormat="1" x14ac:dyDescent="0.15">
      <c r="A92" s="72"/>
      <c r="B92" s="5"/>
      <c r="C92" s="6"/>
      <c r="D92" s="10"/>
      <c r="E92" s="10"/>
      <c r="F92" s="13"/>
      <c r="G92" s="13"/>
      <c r="H92" s="11"/>
      <c r="I92" s="100"/>
      <c r="J92" s="7"/>
      <c r="K92" s="7"/>
    </row>
    <row r="93" spans="1:11" s="8" customFormat="1" x14ac:dyDescent="0.15">
      <c r="A93" s="72"/>
      <c r="B93" s="5"/>
      <c r="C93" s="6"/>
      <c r="D93" s="109"/>
      <c r="E93" s="109"/>
      <c r="F93" s="109"/>
      <c r="G93" s="109"/>
      <c r="H93" s="109"/>
      <c r="I93" s="100"/>
      <c r="J93" s="7"/>
      <c r="K93" s="7"/>
    </row>
  </sheetData>
  <mergeCells count="74">
    <mergeCell ref="F43:F44"/>
    <mergeCell ref="B67:B69"/>
    <mergeCell ref="C67:C69"/>
    <mergeCell ref="D67:D69"/>
    <mergeCell ref="E67:E69"/>
    <mergeCell ref="F67:F69"/>
    <mergeCell ref="E36:E42"/>
    <mergeCell ref="D36:D42"/>
    <mergeCell ref="C36:C42"/>
    <mergeCell ref="B36:B42"/>
    <mergeCell ref="B43:B44"/>
    <mergeCell ref="C43:C44"/>
    <mergeCell ref="D43:D44"/>
    <mergeCell ref="E43:E44"/>
    <mergeCell ref="F22:F23"/>
    <mergeCell ref="B13:B14"/>
    <mergeCell ref="C13:C14"/>
    <mergeCell ref="D13:D14"/>
    <mergeCell ref="E13:E14"/>
    <mergeCell ref="F13:F14"/>
    <mergeCell ref="D93:H93"/>
    <mergeCell ref="D86:H86"/>
    <mergeCell ref="D87:H87"/>
    <mergeCell ref="D88:H88"/>
    <mergeCell ref="D89:H89"/>
    <mergeCell ref="D91:H91"/>
    <mergeCell ref="G77:J77"/>
    <mergeCell ref="B77:E77"/>
    <mergeCell ref="H5:H7"/>
    <mergeCell ref="J5:J7"/>
    <mergeCell ref="C31:C32"/>
    <mergeCell ref="B31:B32"/>
    <mergeCell ref="D33:D34"/>
    <mergeCell ref="F31:F32"/>
    <mergeCell ref="E31:E32"/>
    <mergeCell ref="D31:D32"/>
    <mergeCell ref="F33:F34"/>
    <mergeCell ref="E33:E34"/>
    <mergeCell ref="F26:F27"/>
    <mergeCell ref="E26:E27"/>
    <mergeCell ref="D26:D27"/>
    <mergeCell ref="E22:E23"/>
    <mergeCell ref="C2:K2"/>
    <mergeCell ref="B3:K3"/>
    <mergeCell ref="D84:H84"/>
    <mergeCell ref="B5:B7"/>
    <mergeCell ref="G5:G7"/>
    <mergeCell ref="C5:C7"/>
    <mergeCell ref="I5:I7"/>
    <mergeCell ref="K5:K7"/>
    <mergeCell ref="D5:D7"/>
    <mergeCell ref="E5:E7"/>
    <mergeCell ref="F5:F7"/>
    <mergeCell ref="C26:C27"/>
    <mergeCell ref="B26:B27"/>
    <mergeCell ref="F24:F25"/>
    <mergeCell ref="E24:E25"/>
    <mergeCell ref="D24:D25"/>
    <mergeCell ref="A5:A7"/>
    <mergeCell ref="D90:H90"/>
    <mergeCell ref="C33:C34"/>
    <mergeCell ref="B33:B34"/>
    <mergeCell ref="F28:F30"/>
    <mergeCell ref="E28:E30"/>
    <mergeCell ref="D28:D30"/>
    <mergeCell ref="C28:C30"/>
    <mergeCell ref="B28:B30"/>
    <mergeCell ref="F36:F42"/>
    <mergeCell ref="D85:H85"/>
    <mergeCell ref="C24:C25"/>
    <mergeCell ref="B24:B25"/>
    <mergeCell ref="B22:B23"/>
    <mergeCell ref="C22:C23"/>
    <mergeCell ref="D22:D23"/>
  </mergeCells>
  <pageMargins left="0.33" right="0.19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2019-03-04T08:14:36Z</dcterms:modified>
</cp:coreProperties>
</file>