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F55" i="1" l="1"/>
  <c r="F58" i="1" l="1"/>
  <c r="F57" i="1"/>
  <c r="F44" i="1"/>
  <c r="F43" i="1"/>
  <c r="F42" i="1"/>
  <c r="F41" i="1"/>
  <c r="F38" i="1"/>
  <c r="F37" i="1"/>
  <c r="F36" i="1"/>
  <c r="F35" i="1"/>
  <c r="F34" i="1"/>
  <c r="F33" i="1"/>
  <c r="F32" i="1"/>
  <c r="F30" i="1"/>
  <c r="F24" i="1"/>
  <c r="F23" i="1"/>
  <c r="F22" i="1"/>
  <c r="F59" i="1" l="1"/>
  <c r="F25" i="1"/>
  <c r="F63" i="1" s="1"/>
  <c r="F45" i="1"/>
  <c r="F39" i="1"/>
  <c r="F62" i="1" l="1"/>
</calcChain>
</file>

<file path=xl/sharedStrings.xml><?xml version="1.0" encoding="utf-8"?>
<sst xmlns="http://schemas.openxmlformats.org/spreadsheetml/2006/main" count="80" uniqueCount="69">
  <si>
    <t>Форма 2017-4-3401070</t>
  </si>
  <si>
    <t>( заповнюється по кожному заходу окремо)</t>
  </si>
  <si>
    <t xml:space="preserve">назва заходу </t>
  </si>
  <si>
    <t>вид заходу</t>
  </si>
  <si>
    <t>освітньо-виховний</t>
  </si>
  <si>
    <t>юридична (законодавча) підстава для здійснення видатків за рахунок коштів державного бюджету (зазначити пункт нормативно-правового акту)</t>
  </si>
  <si>
    <t>місце проведення</t>
  </si>
  <si>
    <t xml:space="preserve">орієнтовний термін проведення </t>
  </si>
  <si>
    <t>червень 2017 року - серпень 2017 року</t>
  </si>
  <si>
    <t xml:space="preserve">Кількість учасників всього </t>
  </si>
  <si>
    <t>№ з/п</t>
  </si>
  <si>
    <t>Стаття витрат</t>
  </si>
  <si>
    <t>Розрахунок витрат</t>
  </si>
  <si>
    <t>Усього</t>
  </si>
  <si>
    <t>Оплата проїзду, добових, проживання та харчування учасників заходу</t>
  </si>
  <si>
    <t>Кількість осіб</t>
  </si>
  <si>
    <t>Кількість днів (раз)</t>
  </si>
  <si>
    <t>Вартість за день (раз), грн</t>
  </si>
  <si>
    <t>харчування учасників</t>
  </si>
  <si>
    <t>Всього за статтею</t>
  </si>
  <si>
    <t>Транспортні послуги (із зазначенням виду транспортного засобу, км)</t>
  </si>
  <si>
    <t>Кількість одиниць</t>
  </si>
  <si>
    <t>Кількість годин (км)</t>
  </si>
  <si>
    <t>Вартість за годину (км), грн</t>
  </si>
  <si>
    <t>Оренда обладнання, оргтехніки (чи плата за користування ними), витрати на їх обслуговування (перелік та технічні характеристики)</t>
  </si>
  <si>
    <t>Кількість одиниць, шт.</t>
  </si>
  <si>
    <t xml:space="preserve">Вартість </t>
  </si>
  <si>
    <t>намет Terra Incognita Zeta 4 (4-х місний)</t>
  </si>
  <si>
    <t>каремат Verdani (180*60 см)</t>
  </si>
  <si>
    <t>спальник Terra incognita Campo 200</t>
  </si>
  <si>
    <t>Поліграфічні послуги (перелік та технічні характеристики)</t>
  </si>
  <si>
    <t>Вартість за одиницю, грн</t>
  </si>
  <si>
    <t xml:space="preserve">афіша з інформацією  про табір  (формат А3, 130 г/м2 односторонній друк 4+4) </t>
  </si>
  <si>
    <t>кишенькова книжечка "Азовця" (брошура А6, обкладинка 4+4, 300 г/м2, внутрішній блок - 4+4, офсет 80 г/м2, 10 сторінок)</t>
  </si>
  <si>
    <t>сертифікат про проходження табору (євровізитка із заокругленням, 85*55, 4+4, папір крейдовий, щільністю 350 г/м кв)</t>
  </si>
  <si>
    <t>нагрудний значок (діаметр 5,6 см, кольоровий друк, захисна плівка)</t>
  </si>
  <si>
    <t xml:space="preserve">нагрудний значок (діаметр 3,8 см, кольоровий друк, захисна плівка) </t>
  </si>
  <si>
    <t xml:space="preserve">банер табору (розмір 2х3 м, литий, крок люверсів 40 см) </t>
  </si>
  <si>
    <t>Канцелярські витрати (перелік)</t>
  </si>
  <si>
    <t>блокнот А4 (48 арк., клітинка)</t>
  </si>
  <si>
    <t>ручка кулькова Ball Point Pen</t>
  </si>
  <si>
    <t>папір А4</t>
  </si>
  <si>
    <t>маркери</t>
  </si>
  <si>
    <t>Інші витрати (перелік витрат)</t>
  </si>
  <si>
    <t>футболки з логотипом заходу</t>
  </si>
  <si>
    <t>прапор з логотипом заходу</t>
  </si>
  <si>
    <t>у тому числі за КЕКВ (кодами економічної класифікації видатків):</t>
  </si>
  <si>
    <t>Розрахунок витрат по проекту "Бюджету участі" на 2017 рік</t>
  </si>
  <si>
    <t>Положення про громадський бюджет (бюджет участі) міста Києва на 2016 рік затверджене Розпорядженням виконавчого органу Київської міської ради (Київської міської державної адміністрації) № 865 від 15.09.2016 року</t>
  </si>
  <si>
    <t xml:space="preserve">м. Київ, Оболонський район, затока "Верблюже" </t>
  </si>
  <si>
    <t>автобус "Неоплан 116", 51 місце (за маршрутом: м. Київ, вул. М. Тимошенка, 16 -  м. Київ, затока "Верблюже", перевезення частини учасників до місця табору)</t>
  </si>
  <si>
    <t>автобус "Неоплан 116", 51 місце (за маршрутом: м. Київ, вул. М. Тимошенка, 16 -  м. Київ, затока "Верблюже", перевезення частини учасників до місця збору</t>
  </si>
  <si>
    <t>автобус "Неоплан 116", 51 місце  ( за маршрутом: м. Київ, затока "Верблюже"  - м. Київ, просп. Перемоги, 83-А - м. Київ, затока "Верблюже" екскурсія на завод "Атек" для частини учасників)</t>
  </si>
  <si>
    <t>загальне охоплення 510 осіб (у тому числі 480 осіб безпосередньо візьме участь в заході, із яких 60 тренерів-волонтерів, 30 осіб - обслуговуючий персонал)</t>
  </si>
  <si>
    <t>510 осіб</t>
  </si>
  <si>
    <t>Заробітня плата та премії</t>
  </si>
  <si>
    <t>Кількість змін</t>
  </si>
  <si>
    <t>Плата за одну зміну</t>
  </si>
  <si>
    <t>повар</t>
  </si>
  <si>
    <t>помічник повара</t>
  </si>
  <si>
    <t>прибиральниця</t>
  </si>
  <si>
    <t>медик</t>
  </si>
  <si>
    <t>охоронець</t>
  </si>
  <si>
    <t>премії тренерам-волонтерам</t>
  </si>
  <si>
    <t xml:space="preserve">буклет з інформацією про табір (формат А4, 130 г/м2 двосторонній друк 4+0)  </t>
  </si>
  <si>
    <t>директор</t>
  </si>
  <si>
    <t>бунчужний</t>
  </si>
  <si>
    <t>Разом витрат за кошторисом (сума прописом): дев'ятсот дев'яносто сім тисяч триста вісімдесят вісім гривень сорок копійок</t>
  </si>
  <si>
    <t>"Київський військово-патріотичний табір "Азовець"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</si>
</sst>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0"/>
      <name val="Antiqua"/>
    </font>
    <font>
      <sz val="12"/>
      <name val="Times New Roman"/>
      <family val="1"/>
      <charset val="1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sz val="12"/>
      <color indexed="10"/>
      <name val="Times New Roman"/>
      <family val="1"/>
      <charset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top"/>
    </xf>
    <xf numFmtId="164" fontId="6" fillId="0" borderId="1" xfId="2" applyNumberFormat="1" applyFont="1" applyFill="1" applyBorder="1" applyAlignment="1">
      <alignment horizontal="center" vertical="top"/>
    </xf>
    <xf numFmtId="164" fontId="6" fillId="0" borderId="1" xfId="2" applyNumberFormat="1" applyFont="1" applyBorder="1" applyAlignment="1">
      <alignment horizontal="center" vertical="top"/>
    </xf>
    <xf numFmtId="2" fontId="6" fillId="0" borderId="5" xfId="2" applyNumberFormat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6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 shrinkToFit="1"/>
    </xf>
    <xf numFmtId="2" fontId="6" fillId="0" borderId="1" xfId="2" applyNumberFormat="1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2" fontId="10" fillId="0" borderId="1" xfId="2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 shrinkToFit="1"/>
    </xf>
    <xf numFmtId="0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top" wrapText="1" shrinkToFit="1"/>
    </xf>
    <xf numFmtId="2" fontId="1" fillId="0" borderId="9" xfId="0" applyNumberFormat="1" applyFont="1" applyBorder="1" applyAlignment="1">
      <alignment horizontal="center" vertical="top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vertical="center" wrapText="1"/>
    </xf>
    <xf numFmtId="2" fontId="6" fillId="0" borderId="0" xfId="2" applyNumberFormat="1" applyFont="1" applyBorder="1" applyAlignment="1">
      <alignment horizontal="center" vertical="top"/>
    </xf>
    <xf numFmtId="0" fontId="6" fillId="0" borderId="7" xfId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top" wrapText="1" shrinkToFit="1"/>
    </xf>
    <xf numFmtId="0" fontId="6" fillId="0" borderId="0" xfId="1" applyFont="1" applyBorder="1" applyAlignment="1">
      <alignment vertical="top"/>
    </xf>
    <xf numFmtId="0" fontId="1" fillId="0" borderId="1" xfId="0" applyFont="1" applyBorder="1" applyAlignment="1">
      <alignment vertical="center" wrapText="1" shrinkToFi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1" xfId="0" applyFont="1" applyBorder="1" applyAlignment="1">
      <alignment vertical="center" wrapText="1"/>
    </xf>
    <xf numFmtId="2" fontId="6" fillId="0" borderId="1" xfId="2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 shrinkToFit="1"/>
    </xf>
    <xf numFmtId="4" fontId="1" fillId="0" borderId="6" xfId="0" applyNumberFormat="1" applyFont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 wrapText="1" shrinkToFit="1"/>
    </xf>
    <xf numFmtId="4" fontId="1" fillId="0" borderId="6" xfId="0" applyNumberFormat="1" applyFont="1" applyFill="1" applyBorder="1" applyAlignment="1">
      <alignment horizontal="center" vertical="center" shrinkToFit="1"/>
    </xf>
    <xf numFmtId="0" fontId="6" fillId="0" borderId="11" xfId="1" applyFont="1" applyBorder="1" applyAlignment="1">
      <alignment vertical="top"/>
    </xf>
    <xf numFmtId="2" fontId="6" fillId="0" borderId="11" xfId="2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/>
    </xf>
    <xf numFmtId="2" fontId="3" fillId="0" borderId="6" xfId="0" applyNumberFormat="1" applyFont="1" applyFill="1" applyBorder="1" applyAlignment="1">
      <alignment horizontal="center" vertical="top" shrinkToFit="1"/>
    </xf>
    <xf numFmtId="0" fontId="13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2" fillId="0" borderId="0" xfId="0" applyNumberFormat="1" applyFont="1"/>
    <xf numFmtId="0" fontId="1" fillId="0" borderId="0" xfId="0" applyFont="1" applyAlignment="1">
      <alignment wrapText="1"/>
    </xf>
    <xf numFmtId="0" fontId="15" fillId="0" borderId="0" xfId="0" applyFont="1"/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/>
    <xf numFmtId="0" fontId="4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right"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 shrinkToFi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vertical="center" wrapText="1"/>
    </xf>
    <xf numFmtId="2" fontId="11" fillId="0" borderId="11" xfId="0" applyNumberFormat="1" applyFont="1" applyBorder="1" applyAlignment="1">
      <alignment horizontal="center" vertical="top" wrapText="1" shrinkToFit="1"/>
    </xf>
    <xf numFmtId="0" fontId="2" fillId="0" borderId="0" xfId="0" applyFont="1" applyBorder="1"/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 shrinkToFit="1"/>
    </xf>
    <xf numFmtId="2" fontId="10" fillId="0" borderId="1" xfId="2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top" wrapText="1" shrinkToFit="1"/>
    </xf>
    <xf numFmtId="2" fontId="1" fillId="0" borderId="1" xfId="0" applyNumberFormat="1" applyFont="1" applyFill="1" applyBorder="1" applyAlignment="1">
      <alignment horizontal="right" vertical="top" wrapText="1" shrinkToFit="1"/>
    </xf>
    <xf numFmtId="2" fontId="1" fillId="0" borderId="1" xfId="0" applyNumberFormat="1" applyFont="1" applyBorder="1" applyAlignment="1">
      <alignment horizontal="right" vertical="center" wrapText="1" shrinkToFit="1"/>
    </xf>
    <xf numFmtId="2" fontId="1" fillId="0" borderId="1" xfId="0" applyNumberFormat="1" applyFont="1" applyFill="1" applyBorder="1" applyAlignment="1">
      <alignment horizontal="right" vertical="center" wrapText="1" shrinkToFi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Обычный" xfId="0" builtinId="0"/>
    <cellStyle name="Обычный_Kalendar-s" xfId="2"/>
    <cellStyle name="Обычный_табл.200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abpg.com.ua/catalog/item/10207-dj-pleer-pioneer-cdj-400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2" name="Rectangle 57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3" name="Rectangle 58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4" name="Rectangle 59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5" name="Rectangle 60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6" name="Rectangle 61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7" name="Rectangle 62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8" name="Rectangle 63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9" name="Rectangle 77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10" name="Rectangle 78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11" name="Rectangle 79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12" name="Rectangle 80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13" name="Rectangle 82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14" name="Rectangle 83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15" name="Rectangle 84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16" name="Rectangle 85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17" name="Rectangle 86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18" name="Rectangle 88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304800</xdr:colOff>
      <xdr:row>19</xdr:row>
      <xdr:rowOff>104775</xdr:rowOff>
    </xdr:to>
    <xdr:sp macro="" textlink="">
      <xdr:nvSpPr>
        <xdr:cNvPr id="19" name="Прямоугольник 146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258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304800</xdr:colOff>
      <xdr:row>19</xdr:row>
      <xdr:rowOff>104775</xdr:rowOff>
    </xdr:to>
    <xdr:sp macro="" textlink="">
      <xdr:nvSpPr>
        <xdr:cNvPr id="20" name="Прямоугольник 16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258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304800</xdr:colOff>
      <xdr:row>19</xdr:row>
      <xdr:rowOff>85725</xdr:rowOff>
    </xdr:to>
    <xdr:sp macro="" textlink="">
      <xdr:nvSpPr>
        <xdr:cNvPr id="21" name="Прямоугольник 17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1819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304800</xdr:colOff>
      <xdr:row>19</xdr:row>
      <xdr:rowOff>0</xdr:rowOff>
    </xdr:to>
    <xdr:sp macro="" textlink="">
      <xdr:nvSpPr>
        <xdr:cNvPr id="22" name="Прямоугольник 17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1819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304800</xdr:colOff>
      <xdr:row>19</xdr:row>
      <xdr:rowOff>85725</xdr:rowOff>
    </xdr:to>
    <xdr:sp macro="" textlink="">
      <xdr:nvSpPr>
        <xdr:cNvPr id="23" name="Прямоугольник 17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1819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304800</xdr:colOff>
      <xdr:row>19</xdr:row>
      <xdr:rowOff>0</xdr:rowOff>
    </xdr:to>
    <xdr:sp macro="" textlink="">
      <xdr:nvSpPr>
        <xdr:cNvPr id="24" name="Прямоугольник 17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1819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16" workbookViewId="0">
      <selection activeCell="C13" sqref="C13:F13"/>
    </sheetView>
  </sheetViews>
  <sheetFormatPr defaultRowHeight="15"/>
  <cols>
    <col min="1" max="1" width="13.140625" customWidth="1"/>
    <col min="2" max="2" width="45.5703125" customWidth="1"/>
    <col min="3" max="3" width="18.140625" customWidth="1"/>
    <col min="4" max="4" width="18.28515625" customWidth="1"/>
    <col min="5" max="5" width="18.140625" customWidth="1"/>
    <col min="6" max="6" width="20.7109375" customWidth="1"/>
  </cols>
  <sheetData>
    <row r="1" spans="1:16" ht="15.7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.75">
      <c r="A4" s="1"/>
      <c r="B4" s="97" t="s">
        <v>47</v>
      </c>
      <c r="C4" s="97"/>
      <c r="D4" s="97"/>
      <c r="E4" s="97"/>
      <c r="F4" s="97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98"/>
      <c r="C5" s="98"/>
      <c r="D5" s="98"/>
      <c r="E5" s="98"/>
      <c r="F5" s="98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96" t="s">
        <v>1</v>
      </c>
      <c r="C6" s="96"/>
      <c r="D6" s="96"/>
      <c r="E6" s="96"/>
      <c r="F6" s="96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"/>
      <c r="B7" s="3"/>
      <c r="C7" s="3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89" t="s">
        <v>2</v>
      </c>
      <c r="B8" s="89"/>
      <c r="C8" s="89" t="s">
        <v>68</v>
      </c>
      <c r="D8" s="89"/>
      <c r="E8" s="89"/>
      <c r="F8" s="89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89" t="s">
        <v>3</v>
      </c>
      <c r="B9" s="89"/>
      <c r="C9" s="89" t="s">
        <v>4</v>
      </c>
      <c r="D9" s="89"/>
      <c r="E9" s="89"/>
      <c r="F9" s="89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71" customFormat="1" ht="55.5" customHeight="1">
      <c r="A10" s="90" t="s">
        <v>5</v>
      </c>
      <c r="B10" s="90"/>
      <c r="C10" s="90" t="s">
        <v>48</v>
      </c>
      <c r="D10" s="90"/>
      <c r="E10" s="90"/>
      <c r="F10" s="90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>
      <c r="A11" s="91" t="s">
        <v>6</v>
      </c>
      <c r="B11" s="91"/>
      <c r="C11" s="4" t="s">
        <v>49</v>
      </c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91" t="s">
        <v>7</v>
      </c>
      <c r="B12" s="91"/>
      <c r="C12" s="4" t="s">
        <v>8</v>
      </c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8.75" customHeight="1">
      <c r="A13" s="91" t="s">
        <v>9</v>
      </c>
      <c r="B13" s="91"/>
      <c r="C13" s="90" t="s">
        <v>53</v>
      </c>
      <c r="D13" s="90"/>
      <c r="E13" s="90"/>
      <c r="F13" s="90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91"/>
      <c r="B14" s="91"/>
      <c r="C14" s="1" t="s">
        <v>54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B15" s="5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7" t="s">
        <v>10</v>
      </c>
      <c r="B16" s="8" t="s">
        <v>11</v>
      </c>
      <c r="C16" s="92" t="s">
        <v>12</v>
      </c>
      <c r="D16" s="93"/>
      <c r="E16" s="94"/>
      <c r="F16" s="7" t="s">
        <v>13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.75">
      <c r="A17" s="10">
        <v>1</v>
      </c>
      <c r="B17" s="11">
        <v>2</v>
      </c>
      <c r="C17" s="12">
        <v>3</v>
      </c>
      <c r="D17" s="12">
        <v>4</v>
      </c>
      <c r="E17" s="12">
        <v>5</v>
      </c>
      <c r="F17" s="12">
        <v>6</v>
      </c>
      <c r="G17" s="13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31.5">
      <c r="A18" s="15">
        <v>1</v>
      </c>
      <c r="B18" s="16" t="s">
        <v>14</v>
      </c>
      <c r="C18" s="17" t="s">
        <v>15</v>
      </c>
      <c r="D18" s="17" t="s">
        <v>16</v>
      </c>
      <c r="E18" s="17" t="s">
        <v>17</v>
      </c>
      <c r="F18" s="18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s="15"/>
      <c r="B19" s="19" t="s">
        <v>18</v>
      </c>
      <c r="C19" s="20">
        <v>510</v>
      </c>
      <c r="D19" s="20">
        <v>12</v>
      </c>
      <c r="E19" s="21">
        <v>48</v>
      </c>
      <c r="F19" s="22">
        <v>293760</v>
      </c>
      <c r="G19" s="13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>
      <c r="A20" s="15"/>
      <c r="B20" s="23" t="s">
        <v>19</v>
      </c>
      <c r="C20" s="16"/>
      <c r="D20" s="16"/>
      <c r="E20" s="16"/>
      <c r="F20" s="18">
        <v>293760</v>
      </c>
      <c r="G20" s="13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31.5">
      <c r="A21" s="15">
        <v>2</v>
      </c>
      <c r="B21" s="16" t="s">
        <v>20</v>
      </c>
      <c r="C21" s="16" t="s">
        <v>21</v>
      </c>
      <c r="D21" s="16" t="s">
        <v>22</v>
      </c>
      <c r="E21" s="16" t="s">
        <v>23</v>
      </c>
      <c r="F21" s="18"/>
      <c r="G21" s="13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63">
      <c r="A22" s="15"/>
      <c r="B22" s="23" t="s">
        <v>50</v>
      </c>
      <c r="C22" s="24">
        <v>12</v>
      </c>
      <c r="D22" s="24">
        <v>60</v>
      </c>
      <c r="E22" s="24">
        <v>18</v>
      </c>
      <c r="F22" s="22">
        <f>C22*D22*E22</f>
        <v>12960</v>
      </c>
      <c r="G22" s="13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63">
      <c r="A23" s="15"/>
      <c r="B23" s="23" t="s">
        <v>51</v>
      </c>
      <c r="C23" s="24">
        <v>12</v>
      </c>
      <c r="D23" s="24">
        <v>60</v>
      </c>
      <c r="E23" s="24">
        <v>18</v>
      </c>
      <c r="F23" s="22">
        <f>C23*D23*E23</f>
        <v>12960</v>
      </c>
      <c r="G23" s="13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78.75">
      <c r="A24" s="15"/>
      <c r="B24" s="23" t="s">
        <v>52</v>
      </c>
      <c r="C24" s="24">
        <v>24</v>
      </c>
      <c r="D24" s="24">
        <v>480</v>
      </c>
      <c r="E24" s="24">
        <v>18</v>
      </c>
      <c r="F24" s="22">
        <f>C24*E24*D24</f>
        <v>207360</v>
      </c>
      <c r="G24" s="13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>
      <c r="A25" s="15"/>
      <c r="B25" s="23" t="s">
        <v>19</v>
      </c>
      <c r="C25" s="16"/>
      <c r="D25" s="16"/>
      <c r="E25" s="16"/>
      <c r="F25" s="18">
        <f>SUM(F22:F24)</f>
        <v>233280</v>
      </c>
      <c r="G25" s="13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63">
      <c r="A26" s="15">
        <v>3</v>
      </c>
      <c r="B26" s="16" t="s">
        <v>24</v>
      </c>
      <c r="C26" s="16" t="s">
        <v>25</v>
      </c>
      <c r="D26" s="25"/>
      <c r="E26" s="23" t="s">
        <v>26</v>
      </c>
      <c r="F26" s="18"/>
      <c r="G26" s="13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5"/>
      <c r="B27" s="23" t="s">
        <v>27</v>
      </c>
      <c r="C27" s="24">
        <v>30</v>
      </c>
      <c r="D27" s="26"/>
      <c r="E27" s="24">
        <v>3713</v>
      </c>
      <c r="F27" s="83">
        <v>111390</v>
      </c>
      <c r="G27" s="13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>
      <c r="A28" s="15"/>
      <c r="B28" s="23" t="s">
        <v>28</v>
      </c>
      <c r="C28" s="24">
        <v>80</v>
      </c>
      <c r="D28" s="26"/>
      <c r="E28" s="24">
        <v>100</v>
      </c>
      <c r="F28" s="83">
        <v>8000</v>
      </c>
      <c r="G28" s="13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.75">
      <c r="A29" s="15"/>
      <c r="B29" s="23" t="s">
        <v>29</v>
      </c>
      <c r="C29" s="24">
        <v>80</v>
      </c>
      <c r="D29" s="26"/>
      <c r="E29" s="24">
        <v>959</v>
      </c>
      <c r="F29" s="83">
        <v>76720</v>
      </c>
      <c r="G29" s="13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>
      <c r="A30" s="27"/>
      <c r="B30" s="28" t="s">
        <v>19</v>
      </c>
      <c r="C30" s="29"/>
      <c r="D30" s="29"/>
      <c r="E30" s="30"/>
      <c r="F30" s="18">
        <f>SUM(F27:F29)</f>
        <v>196110</v>
      </c>
      <c r="G30" s="13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31.5">
      <c r="A31" s="31">
        <v>4</v>
      </c>
      <c r="B31" s="32" t="s">
        <v>30</v>
      </c>
      <c r="C31" s="32" t="s">
        <v>25</v>
      </c>
      <c r="D31" s="32"/>
      <c r="E31" s="32" t="s">
        <v>31</v>
      </c>
      <c r="F31" s="33"/>
      <c r="G31" s="3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31.5">
      <c r="A32" s="35"/>
      <c r="B32" s="25" t="s">
        <v>64</v>
      </c>
      <c r="C32" s="26">
        <v>5000</v>
      </c>
      <c r="D32" s="26"/>
      <c r="E32" s="26">
        <v>3.2</v>
      </c>
      <c r="F32" s="36">
        <f>C32*E32</f>
        <v>16000</v>
      </c>
      <c r="G32" s="3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31.5">
      <c r="A33" s="35"/>
      <c r="B33" s="25" t="s">
        <v>32</v>
      </c>
      <c r="C33" s="26">
        <v>2000</v>
      </c>
      <c r="D33" s="26"/>
      <c r="E33" s="26">
        <v>2.8</v>
      </c>
      <c r="F33" s="36">
        <f t="shared" ref="F33:F38" si="0">C33*E33</f>
        <v>5600</v>
      </c>
      <c r="G33" s="3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47.25">
      <c r="A34" s="35"/>
      <c r="B34" s="25" t="s">
        <v>33</v>
      </c>
      <c r="C34" s="26">
        <v>480</v>
      </c>
      <c r="D34" s="26"/>
      <c r="E34" s="26">
        <v>7.58</v>
      </c>
      <c r="F34" s="36">
        <f t="shared" si="0"/>
        <v>3638.4</v>
      </c>
      <c r="G34" s="3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47.25">
      <c r="A35" s="27"/>
      <c r="B35" s="23" t="s">
        <v>34</v>
      </c>
      <c r="C35" s="37">
        <v>480</v>
      </c>
      <c r="D35" s="37"/>
      <c r="E35" s="37">
        <v>0.5</v>
      </c>
      <c r="F35" s="72">
        <f t="shared" si="0"/>
        <v>240</v>
      </c>
      <c r="G35" s="3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31.5">
      <c r="A36" s="27"/>
      <c r="B36" s="23" t="s">
        <v>35</v>
      </c>
      <c r="C36" s="37">
        <v>480</v>
      </c>
      <c r="D36" s="37"/>
      <c r="E36" s="37">
        <v>6.5</v>
      </c>
      <c r="F36" s="72">
        <f t="shared" si="0"/>
        <v>3120</v>
      </c>
      <c r="G36" s="3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31.5">
      <c r="A37" s="27"/>
      <c r="B37" s="23" t="s">
        <v>36</v>
      </c>
      <c r="C37" s="37">
        <v>480</v>
      </c>
      <c r="D37" s="37"/>
      <c r="E37" s="37">
        <v>6</v>
      </c>
      <c r="F37" s="72">
        <f t="shared" si="0"/>
        <v>2880</v>
      </c>
      <c r="G37" s="3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31.5">
      <c r="A38" s="27"/>
      <c r="B38" s="25" t="s">
        <v>37</v>
      </c>
      <c r="C38" s="37">
        <v>6</v>
      </c>
      <c r="D38" s="37"/>
      <c r="E38" s="37">
        <v>700</v>
      </c>
      <c r="F38" s="72">
        <f t="shared" si="0"/>
        <v>4200</v>
      </c>
      <c r="G38" s="3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.75">
      <c r="A39" s="27"/>
      <c r="B39" s="28" t="s">
        <v>19</v>
      </c>
      <c r="C39" s="37"/>
      <c r="D39" s="37"/>
      <c r="E39" s="37"/>
      <c r="F39" s="38">
        <f>SUM(F32:F38)</f>
        <v>35678.400000000001</v>
      </c>
      <c r="G39" s="3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31.5">
      <c r="A40" s="15">
        <v>5</v>
      </c>
      <c r="B40" s="39" t="s">
        <v>38</v>
      </c>
      <c r="C40" s="39" t="s">
        <v>25</v>
      </c>
      <c r="D40" s="39"/>
      <c r="E40" s="39" t="s">
        <v>31</v>
      </c>
      <c r="F40" s="40"/>
      <c r="G40" s="34"/>
      <c r="H40" s="41"/>
      <c r="I40" s="41"/>
      <c r="J40" s="41"/>
      <c r="K40" s="41"/>
      <c r="L40" s="41"/>
      <c r="M40" s="41"/>
      <c r="N40" s="41"/>
      <c r="O40" s="41"/>
      <c r="P40" s="41"/>
    </row>
    <row r="41" spans="1:16" ht="15.75">
      <c r="A41" s="15"/>
      <c r="B41" s="42" t="s">
        <v>39</v>
      </c>
      <c r="C41" s="37">
        <v>480</v>
      </c>
      <c r="D41" s="37"/>
      <c r="E41" s="43">
        <v>20</v>
      </c>
      <c r="F41" s="83">
        <f>C41*E41</f>
        <v>9600</v>
      </c>
      <c r="G41" s="34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5.75">
      <c r="A42" s="15"/>
      <c r="B42" s="44" t="s">
        <v>40</v>
      </c>
      <c r="C42" s="37">
        <v>480</v>
      </c>
      <c r="D42" s="45"/>
      <c r="E42" s="43">
        <v>5</v>
      </c>
      <c r="F42" s="83">
        <f>C42*E42</f>
        <v>2400</v>
      </c>
      <c r="G42" s="34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5.75">
      <c r="A43" s="15"/>
      <c r="B43" s="42" t="s">
        <v>41</v>
      </c>
      <c r="C43" s="37">
        <v>24</v>
      </c>
      <c r="D43" s="45"/>
      <c r="E43" s="43">
        <v>85</v>
      </c>
      <c r="F43" s="83">
        <f>C43*E43</f>
        <v>2040</v>
      </c>
      <c r="G43" s="34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15.75">
      <c r="A44" s="15"/>
      <c r="B44" s="46" t="s">
        <v>42</v>
      </c>
      <c r="C44" s="37">
        <v>50</v>
      </c>
      <c r="D44" s="45"/>
      <c r="E44" s="43">
        <v>12</v>
      </c>
      <c r="F44" s="84">
        <f>C44*E44</f>
        <v>600</v>
      </c>
      <c r="G44" s="34"/>
      <c r="H44" s="41"/>
      <c r="I44" s="41"/>
      <c r="J44" s="41"/>
      <c r="K44" s="41"/>
      <c r="L44" s="41"/>
      <c r="M44" s="41"/>
      <c r="N44" s="41"/>
      <c r="O44" s="41"/>
      <c r="P44" s="41"/>
    </row>
    <row r="45" spans="1:16" ht="15.75">
      <c r="A45" s="15"/>
      <c r="B45" s="47" t="s">
        <v>19</v>
      </c>
      <c r="C45" s="37"/>
      <c r="D45" s="37"/>
      <c r="E45" s="43"/>
      <c r="F45" s="48">
        <f>SUM(F41:F44)</f>
        <v>14640</v>
      </c>
      <c r="G45" s="34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31.5">
      <c r="A46" s="15">
        <v>6</v>
      </c>
      <c r="B46" s="73" t="s">
        <v>55</v>
      </c>
      <c r="C46" s="74" t="s">
        <v>56</v>
      </c>
      <c r="D46" s="75"/>
      <c r="E46" s="76" t="s">
        <v>57</v>
      </c>
      <c r="F46" s="48"/>
      <c r="G46" s="34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5.75">
      <c r="A47" s="15"/>
      <c r="B47" s="47" t="s">
        <v>65</v>
      </c>
      <c r="C47" s="80">
        <v>6</v>
      </c>
      <c r="D47" s="75"/>
      <c r="E47" s="81">
        <v>2500</v>
      </c>
      <c r="F47" s="82">
        <v>15000</v>
      </c>
      <c r="G47" s="34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15.75">
      <c r="A48" s="15"/>
      <c r="B48" s="47" t="s">
        <v>66</v>
      </c>
      <c r="C48" s="80">
        <v>6</v>
      </c>
      <c r="D48" s="75"/>
      <c r="E48" s="81">
        <v>2000</v>
      </c>
      <c r="F48" s="82">
        <v>12000</v>
      </c>
      <c r="G48" s="34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5.75">
      <c r="A49" s="15"/>
      <c r="B49" s="47" t="s">
        <v>58</v>
      </c>
      <c r="C49" s="37">
        <v>6</v>
      </c>
      <c r="D49" s="37"/>
      <c r="E49" s="43">
        <v>5000</v>
      </c>
      <c r="F49" s="82">
        <v>30000</v>
      </c>
      <c r="G49" s="34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5.75">
      <c r="A50" s="15"/>
      <c r="B50" s="47" t="s">
        <v>59</v>
      </c>
      <c r="C50" s="37">
        <v>6</v>
      </c>
      <c r="D50" s="37"/>
      <c r="E50" s="43">
        <v>2500</v>
      </c>
      <c r="F50" s="82">
        <v>15000</v>
      </c>
      <c r="G50" s="34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5.75">
      <c r="A51" s="15"/>
      <c r="B51" s="47" t="s">
        <v>60</v>
      </c>
      <c r="C51" s="37">
        <v>6</v>
      </c>
      <c r="D51" s="37"/>
      <c r="E51" s="43">
        <v>2000</v>
      </c>
      <c r="F51" s="82">
        <v>12000</v>
      </c>
      <c r="G51" s="34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15.75">
      <c r="A52" s="15"/>
      <c r="B52" s="47" t="s">
        <v>61</v>
      </c>
      <c r="C52" s="37">
        <v>6</v>
      </c>
      <c r="D52" s="37"/>
      <c r="E52" s="43">
        <v>2000</v>
      </c>
      <c r="F52" s="82">
        <v>12000</v>
      </c>
      <c r="G52" s="34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5.75">
      <c r="A53" s="15"/>
      <c r="B53" s="47" t="s">
        <v>62</v>
      </c>
      <c r="C53" s="37">
        <v>6</v>
      </c>
      <c r="D53" s="37"/>
      <c r="E53" s="43">
        <v>3000</v>
      </c>
      <c r="F53" s="82">
        <v>18000</v>
      </c>
      <c r="G53" s="34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5.75">
      <c r="A54" s="15"/>
      <c r="B54" s="47" t="s">
        <v>63</v>
      </c>
      <c r="C54" s="37">
        <v>6</v>
      </c>
      <c r="D54" s="37"/>
      <c r="E54" s="43">
        <v>8000</v>
      </c>
      <c r="F54" s="82">
        <v>48000</v>
      </c>
      <c r="G54" s="34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15.75">
      <c r="A55" s="15"/>
      <c r="B55" s="47" t="s">
        <v>19</v>
      </c>
      <c r="C55" s="37"/>
      <c r="D55" s="37"/>
      <c r="E55" s="43"/>
      <c r="F55" s="48">
        <f>SUM(F47:F54)</f>
        <v>162000</v>
      </c>
      <c r="G55" s="34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31.5">
      <c r="A56" s="15">
        <v>7</v>
      </c>
      <c r="B56" s="77" t="s">
        <v>43</v>
      </c>
      <c r="C56" s="77" t="s">
        <v>25</v>
      </c>
      <c r="D56" s="77"/>
      <c r="E56" s="77" t="s">
        <v>31</v>
      </c>
      <c r="F56" s="78"/>
      <c r="G56" s="34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>
      <c r="A57" s="15"/>
      <c r="B57" s="49" t="s">
        <v>44</v>
      </c>
      <c r="C57" s="24">
        <v>510</v>
      </c>
      <c r="D57" s="24"/>
      <c r="E57" s="50">
        <v>120</v>
      </c>
      <c r="F57" s="85">
        <f>C57*E57</f>
        <v>61200</v>
      </c>
      <c r="G57" s="34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5.75">
      <c r="A58" s="15"/>
      <c r="B58" s="51" t="s">
        <v>45</v>
      </c>
      <c r="C58" s="26">
        <v>3</v>
      </c>
      <c r="D58" s="26"/>
      <c r="E58" s="52">
        <v>240</v>
      </c>
      <c r="F58" s="86">
        <f>C58*E58</f>
        <v>720</v>
      </c>
      <c r="G58" s="34"/>
      <c r="H58" s="41"/>
      <c r="I58" s="41"/>
      <c r="J58" s="41"/>
      <c r="K58" s="41"/>
      <c r="L58" s="41"/>
      <c r="M58" s="41"/>
      <c r="N58" s="41"/>
      <c r="O58" s="41"/>
      <c r="P58" s="41"/>
    </row>
    <row r="59" spans="1:16" ht="15.75">
      <c r="A59" s="15"/>
      <c r="B59" s="47" t="s">
        <v>19</v>
      </c>
      <c r="C59" s="37"/>
      <c r="D59" s="37"/>
      <c r="E59" s="43"/>
      <c r="F59" s="18">
        <f>SUM(F57:F58)</f>
        <v>61920</v>
      </c>
      <c r="G59" s="34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30.75" customHeight="1">
      <c r="A60" s="53"/>
      <c r="B60" s="95" t="s">
        <v>67</v>
      </c>
      <c r="C60" s="95"/>
      <c r="D60" s="95"/>
      <c r="E60" s="95"/>
      <c r="F60" s="54">
        <v>997388.4</v>
      </c>
      <c r="G60" s="13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5.75">
      <c r="A61" s="55"/>
      <c r="B61" s="87" t="s">
        <v>46</v>
      </c>
      <c r="C61" s="88"/>
      <c r="D61" s="88"/>
      <c r="E61" s="88"/>
      <c r="F61" s="56"/>
      <c r="G61" s="13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5.75">
      <c r="A62" s="55"/>
      <c r="B62" s="57">
        <v>2210</v>
      </c>
      <c r="C62" s="57"/>
      <c r="D62" s="57"/>
      <c r="E62" s="57"/>
      <c r="F62" s="58">
        <f>F59+F45+F39</f>
        <v>112238.39999999999</v>
      </c>
      <c r="G62" s="13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5.75">
      <c r="A63" s="59"/>
      <c r="B63" s="57">
        <v>2240</v>
      </c>
      <c r="C63" s="57"/>
      <c r="D63" s="57"/>
      <c r="E63" s="57"/>
      <c r="F63" s="58">
        <f>F20+F25+F30</f>
        <v>723150</v>
      </c>
      <c r="G63" s="13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5.75">
      <c r="A64" s="59"/>
      <c r="B64" s="57">
        <v>2250</v>
      </c>
      <c r="C64" s="57"/>
      <c r="D64" s="57"/>
      <c r="E64" s="57"/>
      <c r="F64" s="61"/>
      <c r="G64" s="13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5.75">
      <c r="A65" s="2"/>
      <c r="B65" s="2"/>
      <c r="C65" s="2"/>
      <c r="D65" s="2"/>
      <c r="E65" s="2"/>
      <c r="F65" s="79"/>
      <c r="G65" s="34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5.75">
      <c r="A66" s="2"/>
      <c r="B66" s="2"/>
      <c r="C66" s="2"/>
      <c r="D66" s="2"/>
      <c r="E66" s="62"/>
      <c r="F66" s="79"/>
      <c r="G66" s="3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2"/>
      <c r="B68" s="63"/>
      <c r="C68" s="64"/>
      <c r="D68" s="64"/>
      <c r="E68" s="65"/>
      <c r="F68" s="66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15.75">
      <c r="A69" s="2"/>
      <c r="B69" s="68"/>
      <c r="C69" s="68"/>
      <c r="D69" s="68"/>
      <c r="E69" s="68"/>
      <c r="F69" s="68"/>
      <c r="G69" s="67"/>
      <c r="H69" s="67"/>
      <c r="I69" s="67"/>
      <c r="J69" s="67"/>
      <c r="K69" s="67"/>
      <c r="L69" s="67"/>
      <c r="M69" s="69"/>
      <c r="N69" s="69"/>
      <c r="O69" s="69"/>
      <c r="P69" s="69"/>
    </row>
    <row r="70" spans="1:16" ht="15.75">
      <c r="A70" s="2"/>
      <c r="B70" s="2"/>
      <c r="C70" s="2"/>
      <c r="D70" s="2"/>
      <c r="E70" s="70"/>
      <c r="F70" s="68"/>
      <c r="G70" s="67"/>
      <c r="H70" s="69"/>
      <c r="I70" s="69"/>
      <c r="J70" s="69"/>
      <c r="K70" s="69"/>
      <c r="L70" s="67"/>
      <c r="M70" s="69"/>
      <c r="N70" s="69"/>
      <c r="O70" s="69"/>
      <c r="P70" s="69"/>
    </row>
    <row r="71" spans="1:16" ht="15.75">
      <c r="A71" s="2"/>
      <c r="B71" s="68"/>
      <c r="C71" s="2"/>
      <c r="D71" s="2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>
      <c r="A72" s="1"/>
      <c r="B72" s="1"/>
      <c r="C72" s="1"/>
      <c r="D72" s="1"/>
      <c r="E72" s="70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</row>
  </sheetData>
  <mergeCells count="18">
    <mergeCell ref="B3:P3"/>
    <mergeCell ref="B4:F4"/>
    <mergeCell ref="B5:F5"/>
    <mergeCell ref="B6:F6"/>
    <mergeCell ref="A8:B8"/>
    <mergeCell ref="C8:F8"/>
    <mergeCell ref="B61:E61"/>
    <mergeCell ref="A9:B9"/>
    <mergeCell ref="C9:F9"/>
    <mergeCell ref="A10:B10"/>
    <mergeCell ref="C10:F10"/>
    <mergeCell ref="A11:B11"/>
    <mergeCell ref="A12:B12"/>
    <mergeCell ref="A13:B13"/>
    <mergeCell ref="C13:F13"/>
    <mergeCell ref="A14:B14"/>
    <mergeCell ref="C16:E16"/>
    <mergeCell ref="B60:E6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2016-12-02T10:33:20Z</dcterms:modified>
</cp:coreProperties>
</file>