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1220"/>
  </bookViews>
  <sheets>
    <sheet name="Лист2 (3)" sheetId="5" r:id="rId1"/>
    <sheet name="Лист2 (4)" sheetId="6" r:id="rId2"/>
    <sheet name="Лист2 (5)" sheetId="7" r:id="rId3"/>
  </sheets>
  <definedNames>
    <definedName name="_xlnm._FilterDatabase" localSheetId="0" hidden="1">'Лист2 (3)'!$H$1:$H$190</definedName>
  </definedNames>
  <calcPr calcId="162913"/>
</workbook>
</file>

<file path=xl/calcChain.xml><?xml version="1.0" encoding="utf-8"?>
<calcChain xmlns="http://schemas.openxmlformats.org/spreadsheetml/2006/main">
  <c r="H14" i="5" l="1"/>
  <c r="H15" i="5" s="1"/>
  <c r="H177" i="5" l="1"/>
  <c r="H176" i="5"/>
  <c r="H175" i="5"/>
  <c r="H178" i="5" l="1"/>
  <c r="H159" i="5" l="1"/>
  <c r="H158" i="5"/>
  <c r="H157" i="5"/>
  <c r="H156" i="5"/>
  <c r="H155" i="5"/>
  <c r="H151" i="5"/>
  <c r="H150" i="5"/>
  <c r="H149" i="5"/>
  <c r="H152" i="5" l="1"/>
  <c r="H160" i="5"/>
  <c r="H184" i="5"/>
  <c r="H164" i="5"/>
  <c r="H124" i="5"/>
  <c r="H87" i="5" l="1"/>
  <c r="H33" i="5" l="1"/>
  <c r="H35" i="5"/>
  <c r="H32" i="5"/>
  <c r="H171" i="5"/>
  <c r="H169" i="5"/>
  <c r="H167" i="5"/>
  <c r="H145" i="5" l="1"/>
  <c r="H146" i="5" s="1"/>
  <c r="H141" i="5"/>
  <c r="H142" i="5" s="1"/>
  <c r="H137" i="5"/>
  <c r="H138" i="5" s="1"/>
  <c r="H129" i="5"/>
  <c r="H130" i="5"/>
  <c r="H131" i="5"/>
  <c r="H132" i="5"/>
  <c r="H133" i="5"/>
  <c r="H128" i="5"/>
  <c r="H120" i="5"/>
  <c r="H122" i="5"/>
  <c r="H123" i="5"/>
  <c r="H119" i="5"/>
  <c r="H115" i="5"/>
  <c r="H112" i="5"/>
  <c r="H114" i="5"/>
  <c r="H111" i="5"/>
  <c r="H101" i="5"/>
  <c r="H102" i="5"/>
  <c r="H103" i="5"/>
  <c r="H105" i="5"/>
  <c r="H106" i="5"/>
  <c r="H82" i="5"/>
  <c r="H95" i="5" s="1"/>
  <c r="H134" i="5" l="1"/>
  <c r="H116" i="5"/>
  <c r="H78" i="5"/>
  <c r="H77" i="5"/>
  <c r="H73" i="5"/>
  <c r="H74" i="5" s="1"/>
  <c r="H64" i="5"/>
  <c r="H67" i="5"/>
  <c r="H68" i="5"/>
  <c r="H61" i="5"/>
  <c r="H57" i="5"/>
  <c r="H54" i="5"/>
  <c r="H53" i="5"/>
  <c r="H49" i="5"/>
  <c r="H50" i="5" s="1"/>
  <c r="H42" i="5"/>
  <c r="H43" i="5"/>
  <c r="H44" i="5"/>
  <c r="H45" i="5"/>
  <c r="H41" i="5"/>
  <c r="H18" i="5"/>
  <c r="H19" i="5"/>
  <c r="H20" i="5"/>
  <c r="H21" i="5"/>
  <c r="H22" i="5"/>
  <c r="H23" i="5"/>
  <c r="H27" i="5"/>
  <c r="H28" i="5"/>
  <c r="H30" i="5"/>
  <c r="H31" i="5"/>
  <c r="H25" i="5"/>
  <c r="H17" i="5"/>
  <c r="H55" i="5" l="1"/>
  <c r="H79" i="5"/>
  <c r="H46" i="5"/>
  <c r="H38" i="5"/>
</calcChain>
</file>

<file path=xl/sharedStrings.xml><?xml version="1.0" encoding="utf-8"?>
<sst xmlns="http://schemas.openxmlformats.org/spreadsheetml/2006/main" count="574" uniqueCount="363">
  <si>
    <t>№</t>
  </si>
  <si>
    <t>1.</t>
  </si>
  <si>
    <t>2.</t>
  </si>
  <si>
    <t>3.</t>
  </si>
  <si>
    <t>4.</t>
  </si>
  <si>
    <t>1.1.</t>
  </si>
  <si>
    <t>1.2.</t>
  </si>
  <si>
    <t>2.1.</t>
  </si>
  <si>
    <t>2.2.</t>
  </si>
  <si>
    <t>Кількість</t>
  </si>
  <si>
    <t>Вартість грн.</t>
  </si>
  <si>
    <t>3.1.</t>
  </si>
  <si>
    <t>3.2.</t>
  </si>
  <si>
    <t>Сума грн.</t>
  </si>
  <si>
    <t>4.1.</t>
  </si>
  <si>
    <t>4.2.</t>
  </si>
  <si>
    <t>Примітка</t>
  </si>
  <si>
    <t>Розрахунки до кошторису складені з урахуванням існуючих розцінок, за що відповідальність несе «Виконавець».</t>
  </si>
  <si>
    <t>«Замовник»</t>
  </si>
  <si>
    <t>«Виконавець»</t>
  </si>
  <si>
    <t>Директор  Департаменту культури                 Д. Попова</t>
  </si>
  <si>
    <t>Директор</t>
  </si>
  <si>
    <t xml:space="preserve">Головний бухгалтер </t>
  </si>
  <si>
    <t xml:space="preserve">Назва розділу </t>
  </si>
  <si>
    <t>Додаток до договору</t>
  </si>
  <si>
    <t>від «___» _______ 2018 р.</t>
  </si>
  <si>
    <t>КОШТОРИС</t>
  </si>
  <si>
    <t>ДК 021:2015 (CPV) :_____________________________________________________________________________________________________</t>
  </si>
  <si>
    <t>№ ______</t>
  </si>
  <si>
    <t>Назва заходу__________________________________________________________________________________________________________</t>
  </si>
  <si>
    <t xml:space="preserve">закупівлі </t>
  </si>
  <si>
    <t>ВИКОНАВЧИЙ КОШТОРИС</t>
  </si>
  <si>
    <t>Сума витрат згідно кошторису грн.</t>
  </si>
  <si>
    <t>Фактичні витрати грн.</t>
  </si>
  <si>
    <t>УТОЧНЮЧИЙ  КОШТОРИС</t>
  </si>
  <si>
    <t>Сума витрат згідно уточнюючого кошторису грн.</t>
  </si>
  <si>
    <t>Різниця  грн.</t>
  </si>
  <si>
    <t>Технічні та інші параметри</t>
  </si>
  <si>
    <t>Найменування послуги</t>
  </si>
  <si>
    <t>Одиниці виміру</t>
  </si>
  <si>
    <t>В т.ч. ПДВ або без ПДВ</t>
  </si>
  <si>
    <t>В т.ч. ПДВ без ПДВ</t>
  </si>
  <si>
    <t>Разом у т.ч. ПДВ без ПДВ</t>
  </si>
  <si>
    <t>Всього: …… грн.. (………. грн.. …. коп..) в т.ч. ПДВ ( або без ПДВ)  ……… грн..</t>
  </si>
  <si>
    <t>Разом у т.ч. ПДВ або без ПДВ</t>
  </si>
  <si>
    <t>Всього: …… грн.. (………. грн.. …. коп..) в т.ч. ПДВ  (або без ПДВ)  ……… грн..</t>
  </si>
  <si>
    <t>Разом без ПДВ</t>
  </si>
  <si>
    <t>Всього без ПДВ</t>
  </si>
  <si>
    <t xml:space="preserve"> Всього без ПДВ</t>
  </si>
  <si>
    <t>ДК 021:2015 (CPV) : 92310000-7 Послуги зі створювання та інтерпретування мистецьких і літературних творів.</t>
  </si>
  <si>
    <t>послуга</t>
  </si>
  <si>
    <t>Голова оргкомітету</t>
  </si>
  <si>
    <t xml:space="preserve">Керівник адміністративної групи </t>
  </si>
  <si>
    <t>Помічник керівника адміністративної групи</t>
  </si>
  <si>
    <t xml:space="preserve">Головний режисер </t>
  </si>
  <si>
    <t>Помічник головного режисера</t>
  </si>
  <si>
    <t xml:space="preserve">Головний балетмейстер </t>
  </si>
  <si>
    <t>Помічник головного балетмейстера</t>
  </si>
  <si>
    <t>Куратор закордонних колективів</t>
  </si>
  <si>
    <t xml:space="preserve">Перекладач </t>
  </si>
  <si>
    <t>Ведучий</t>
  </si>
  <si>
    <t xml:space="preserve">Естрадний співак </t>
  </si>
  <si>
    <t>Дні</t>
  </si>
  <si>
    <t>Особи</t>
  </si>
  <si>
    <t>на період підготовки та проведення фестивалю</t>
  </si>
  <si>
    <t>ЄСВ 22%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</si>
  <si>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</si>
  <si>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</si>
  <si>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</si>
  <si>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</si>
  <si>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</si>
  <si>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</si>
  <si>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</si>
  <si>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</si>
  <si>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</si>
  <si>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</si>
  <si>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</si>
  <si>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</si>
  <si>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</si>
  <si>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Послуги по харчуванню дітей-учасників фестивалю</t>
  </si>
  <si>
    <t>Сніданок</t>
  </si>
  <si>
    <t>Обід</t>
  </si>
  <si>
    <t>Вечеря</t>
  </si>
  <si>
    <t>Обід на виїзді</t>
  </si>
  <si>
    <t>Вечеря на виїзді</t>
  </si>
  <si>
    <t>2.16.</t>
  </si>
  <si>
    <t>Вартість</t>
  </si>
  <si>
    <t>Період</t>
  </si>
  <si>
    <t>Послуги по забезпеченню житлом учасників фестивалю</t>
  </si>
  <si>
    <t>Оренда спальних кімнат</t>
  </si>
  <si>
    <t>Вього без ПДВ</t>
  </si>
  <si>
    <t>3.3.</t>
  </si>
  <si>
    <t>3.4.</t>
  </si>
  <si>
    <t>3.5.</t>
  </si>
  <si>
    <t>Підготовчий період до Міжнародного фестивалю дитячо-юнацької творчості «Сонячний каштанчик»</t>
  </si>
  <si>
    <t>5.</t>
  </si>
  <si>
    <t>Послуги з забезпечення водою</t>
  </si>
  <si>
    <t>Забезпечення водою</t>
  </si>
  <si>
    <t>5.1.</t>
  </si>
  <si>
    <t>5.2.</t>
  </si>
  <si>
    <t>6.</t>
  </si>
  <si>
    <t>6.1.</t>
  </si>
  <si>
    <t xml:space="preserve">Надання комплексних послуг Міжнародного центру культури та мистецтв для проведення фестивалю
</t>
  </si>
  <si>
    <t>7.</t>
  </si>
  <si>
    <t>7.1.</t>
  </si>
  <si>
    <t xml:space="preserve">Рубка </t>
  </si>
  <si>
    <t xml:space="preserve">Подіум </t>
  </si>
  <si>
    <t>Криша суперліфт</t>
  </si>
  <si>
    <t>7.2.</t>
  </si>
  <si>
    <t>7.3.</t>
  </si>
  <si>
    <t>7.4.</t>
  </si>
  <si>
    <t>7.5.</t>
  </si>
  <si>
    <t>7.6.</t>
  </si>
  <si>
    <t>Одяг сцени</t>
  </si>
  <si>
    <t>комлект</t>
  </si>
  <si>
    <t>8.</t>
  </si>
  <si>
    <t xml:space="preserve">Послуги по організації тематично-ігрових заходів у Культурно-розважальному комплекс «Бінго» </t>
  </si>
  <si>
    <t>Послуги по організації тематично-ігрових заходів</t>
  </si>
  <si>
    <t>8.1.</t>
  </si>
  <si>
    <t>9.</t>
  </si>
  <si>
    <t xml:space="preserve">Транспортні послуги  </t>
  </si>
  <si>
    <t>9.1.</t>
  </si>
  <si>
    <t xml:space="preserve">Надання транспортних послуг  </t>
  </si>
  <si>
    <t>9.2.</t>
  </si>
  <si>
    <t>10.</t>
  </si>
  <si>
    <t>Ферми</t>
  </si>
  <si>
    <t>Лебідки електричні</t>
  </si>
  <si>
    <t>10.1.</t>
  </si>
  <si>
    <t>10.2.</t>
  </si>
  <si>
    <t>10.3.</t>
  </si>
  <si>
    <t>10.4.</t>
  </si>
  <si>
    <t>10.6.</t>
  </si>
  <si>
    <t>Комутація</t>
  </si>
  <si>
    <t>11.</t>
  </si>
  <si>
    <t>Підсилювачі</t>
  </si>
  <si>
    <t xml:space="preserve">Процесори </t>
  </si>
  <si>
    <t xml:space="preserve">Мікшерський пульт </t>
  </si>
  <si>
    <t>Радіомікрофони</t>
  </si>
  <si>
    <t>Мультикор</t>
  </si>
  <si>
    <t xml:space="preserve">Монітори (активні) </t>
  </si>
  <si>
    <t xml:space="preserve">Колонки </t>
  </si>
  <si>
    <t>11.1.</t>
  </si>
  <si>
    <t>11.2.</t>
  </si>
  <si>
    <t>11.3.</t>
  </si>
  <si>
    <t>11.4.</t>
  </si>
  <si>
    <t>11.5.</t>
  </si>
  <si>
    <t>11.7.</t>
  </si>
  <si>
    <t>11.9.</t>
  </si>
  <si>
    <t>11.10.</t>
  </si>
  <si>
    <t>12.</t>
  </si>
  <si>
    <t>Генератор</t>
  </si>
  <si>
    <t>12.1.</t>
  </si>
  <si>
    <t>12.2.</t>
  </si>
  <si>
    <t>12.3.</t>
  </si>
  <si>
    <t>13.</t>
  </si>
  <si>
    <t xml:space="preserve">Послуги з виготовлення друкованої продукції </t>
  </si>
  <si>
    <t>13.1.</t>
  </si>
  <si>
    <t>13.2.</t>
  </si>
  <si>
    <t>13.4.</t>
  </si>
  <si>
    <t>13.5.</t>
  </si>
  <si>
    <t>13.6.</t>
  </si>
  <si>
    <t xml:space="preserve">Афіші </t>
  </si>
  <si>
    <t>Буклети</t>
  </si>
  <si>
    <t xml:space="preserve">Флаєра </t>
  </si>
  <si>
    <t>120 елем. Картон 2,0мм.160*230</t>
  </si>
  <si>
    <t xml:space="preserve">Послуги з виготовлення сувенірної продукції </t>
  </si>
  <si>
    <t>14.</t>
  </si>
  <si>
    <t>14.1.</t>
  </si>
  <si>
    <t>14.2.</t>
  </si>
  <si>
    <t>14.3.</t>
  </si>
  <si>
    <t>14.4.</t>
  </si>
  <si>
    <t>21х30 см  багет СР 1417 матеріал - пластик ширина багету 14 мм висота багету 17 мм</t>
  </si>
  <si>
    <t>40х50 см, плотність 50 мікрон</t>
  </si>
  <si>
    <t xml:space="preserve"> на дерев’яній основі формату А-4 з кольоровим нанесенням на металі</t>
  </si>
  <si>
    <t>Рамки для дипломів</t>
  </si>
  <si>
    <t>Дипломи</t>
  </si>
  <si>
    <t xml:space="preserve"> біла 160 гр. Щільність, з 3-х кольоровим нанесенням</t>
  </si>
  <si>
    <t>М’яка іграшка «Каштанчик»</t>
  </si>
  <si>
    <t>Пакет поліетиленовий білий</t>
  </si>
  <si>
    <t xml:space="preserve">Ручка </t>
  </si>
  <si>
    <t xml:space="preserve">пластикова біла з однокольоровою печаттю </t>
  </si>
  <si>
    <t>14.5.</t>
  </si>
  <si>
    <t>14.6.</t>
  </si>
  <si>
    <t xml:space="preserve">Вартість </t>
  </si>
  <si>
    <t>15.</t>
  </si>
  <si>
    <t>15.1.</t>
  </si>
  <si>
    <t>з сюжетним оформленням</t>
  </si>
  <si>
    <t>16.</t>
  </si>
  <si>
    <t>16.1.</t>
  </si>
  <si>
    <t>17.</t>
  </si>
  <si>
    <t>17.1.</t>
  </si>
  <si>
    <t>Мобільні туалетні кабінки</t>
  </si>
  <si>
    <t>Екскурсійні послуги</t>
  </si>
  <si>
    <t>Послуги з забезпечення квітковою продукцією</t>
  </si>
  <si>
    <t xml:space="preserve">Автобусна екскурсія з екскурсоводом </t>
  </si>
  <si>
    <t>протягом 3 годин на англійській мові</t>
  </si>
  <si>
    <t>18.</t>
  </si>
  <si>
    <t>Послуги охорони</t>
  </si>
  <si>
    <t>18.1.</t>
  </si>
  <si>
    <t>Охоронні послуги</t>
  </si>
  <si>
    <t>Охороні послуги</t>
  </si>
  <si>
    <t>Години</t>
  </si>
  <si>
    <t>18.2.</t>
  </si>
  <si>
    <t>18.3.</t>
  </si>
  <si>
    <t>19.</t>
  </si>
  <si>
    <t>Медичні послуги</t>
  </si>
  <si>
    <t>19.1.</t>
  </si>
  <si>
    <t>19.2.</t>
  </si>
  <si>
    <t>19.3.</t>
  </si>
  <si>
    <t>Культурно-розважальний комплекс «Бінго»</t>
  </si>
  <si>
    <t>Послуги з забезпечення повітряними кульками</t>
  </si>
  <si>
    <t>20.</t>
  </si>
  <si>
    <t>20.1.</t>
  </si>
  <si>
    <t>Повітряні кульки</t>
  </si>
  <si>
    <t>21.</t>
  </si>
  <si>
    <t>21.1.</t>
  </si>
  <si>
    <t>21.2.</t>
  </si>
  <si>
    <t xml:space="preserve">А1 (594х841 мм) </t>
  </si>
  <si>
    <t>Розміщення афіш на станціях метро</t>
  </si>
  <si>
    <t>Розміщення афіш на інформаційних щитах</t>
  </si>
  <si>
    <t>Місяць</t>
  </si>
  <si>
    <t>Послуги з розміщення та розповсюдження інформаційного продукту</t>
  </si>
  <si>
    <t>Розповсюдження флаерів</t>
  </si>
  <si>
    <t>22.</t>
  </si>
  <si>
    <t xml:space="preserve">Кубок </t>
  </si>
  <si>
    <t>Кубки</t>
  </si>
  <si>
    <t>Медалі</t>
  </si>
  <si>
    <t>23.</t>
  </si>
  <si>
    <t>Статуетки</t>
  </si>
  <si>
    <t>22.1.</t>
  </si>
  <si>
    <t>22.2.</t>
  </si>
  <si>
    <t>22.3.</t>
  </si>
  <si>
    <t>Придбання нагородної продукції для відбіркового конкурсу</t>
  </si>
  <si>
    <t>23.1.</t>
  </si>
  <si>
    <t>23.2.</t>
  </si>
  <si>
    <t>23.3.</t>
  </si>
  <si>
    <t>для переможців конкурсу 50 см, пластик та мармурова основа</t>
  </si>
  <si>
    <t>для учасників конкурсу 15 см, пластик та мармурова основа</t>
  </si>
  <si>
    <t>нагородні 35 мм, метал</t>
  </si>
  <si>
    <t>колективні фестивальні 50 см, пластик та мармурова основа</t>
  </si>
  <si>
    <t>32 см, пластик та мармурова основа</t>
  </si>
  <si>
    <t>для учасників конкурсу, 18см,
пластик та мармурова основа</t>
  </si>
  <si>
    <t>нагородні 32 мм, метал</t>
  </si>
  <si>
    <t>Послуги Міжнародного центру культури та мистецтв  Федерації профспілок України для проведення фестивалю</t>
  </si>
  <si>
    <t>Послуги обслуговуючого персоналу</t>
  </si>
  <si>
    <t>Футболка</t>
  </si>
  <si>
    <t xml:space="preserve">Придбання нагородної продукції </t>
  </si>
  <si>
    <t>Автобус «НеоЛаз» для перевезенння учасників</t>
  </si>
  <si>
    <t>Автобус МАЗ-203 для перевезення учасників</t>
  </si>
  <si>
    <t xml:space="preserve">Кубок  для Кубку трюкачів, 70 см, основа дерево, металева чаша, декор пластик  </t>
  </si>
  <si>
    <t>Штуки</t>
  </si>
  <si>
    <t>Послуга</t>
  </si>
  <si>
    <t xml:space="preserve">Негазована вода в пластиковій тарі по 0,5 літра </t>
  </si>
  <si>
    <t xml:space="preserve">Послуги по використанню приміщення концертного залу Центру культури та мистецтв Национального авіаційного университету </t>
  </si>
  <si>
    <t>10м.*10м.*h 1.25м. + перило</t>
  </si>
  <si>
    <t>10м*7м.*h 6.5м.</t>
  </si>
  <si>
    <t>1 компл.</t>
  </si>
  <si>
    <t>Башня звукова</t>
  </si>
  <si>
    <t>2м.*2м.*h 7м. + балки звукові</t>
  </si>
  <si>
    <t>4м.*2м.*h 2м.</t>
  </si>
  <si>
    <t>Сцена Layher з подіумом, перилом, підсиленим задником для підвіски екрану</t>
  </si>
  <si>
    <t xml:space="preserve">Сцена 10.35м.*10*35м.*h 1.25м. Висота до криші 7м. Накриття 10.35м.*8.28м.                        </t>
  </si>
  <si>
    <t>6м.*2м.*h 2м.</t>
  </si>
  <si>
    <t>Одяг сцени (чорна сітка)</t>
  </si>
  <si>
    <t>Led par zoom</t>
  </si>
  <si>
    <t>Chamsys mq80</t>
  </si>
  <si>
    <t>Пульт</t>
  </si>
  <si>
    <t>Світло</t>
  </si>
  <si>
    <t>Hallo led wash moving head</t>
  </si>
  <si>
    <t>JB lighting p6</t>
  </si>
  <si>
    <t>Prolyte H40V,  24 п.м.</t>
  </si>
  <si>
    <t>24 п.м.</t>
  </si>
  <si>
    <t>BGV D8</t>
  </si>
  <si>
    <t>Комутація сигнальна</t>
  </si>
  <si>
    <t>3 компл.</t>
  </si>
  <si>
    <t>Комутація силова</t>
  </si>
  <si>
    <t>Міст резиновий</t>
  </si>
  <si>
    <t>Adam hall</t>
  </si>
  <si>
    <t>Блок автоматів</t>
  </si>
  <si>
    <t>6,4м.*3,84м., сітка 1.20м.*3м. для Міжнародного центру культури та мистецтв Федерації профспілок України</t>
  </si>
  <si>
    <t xml:space="preserve">Світлодіодний екран, пульт, камера </t>
  </si>
  <si>
    <t>Світлодіодний екран, та 2 сітки, пульт, камера</t>
  </si>
  <si>
    <t>45*64 см. Папір крейдований 100 гр., формат 45*64 см., друк 4+0+лак+порізка</t>
  </si>
  <si>
    <t>148*200мм. 24 стор., папір крейдований 150г./м2,4+4+лак+порізка+фальцовка+підборка+скоба</t>
  </si>
  <si>
    <t>Пазли авторські фестивальні</t>
  </si>
  <si>
    <t>100*200 мм. Папір мелований 100 г/м2</t>
  </si>
  <si>
    <t xml:space="preserve"> 200*300 мм. Картон хромерзац щільність 210 г/м2  друк 4+0+лак
</t>
  </si>
  <si>
    <t>Диплом конкурсанта</t>
  </si>
  <si>
    <t>Диплом учасника фествалю</t>
  </si>
  <si>
    <t>Культурно-розважальний комплекс «Бінго» , 2 дні</t>
  </si>
  <si>
    <t>нічна охорона, 6 днів</t>
  </si>
  <si>
    <t xml:space="preserve">24.05.2019, 28.05.2019 
</t>
  </si>
  <si>
    <t>Координатор фестивалю</t>
  </si>
  <si>
    <t>Куратор українських колективів фест</t>
  </si>
  <si>
    <t>Голова журі конкурсу трюкачів</t>
  </si>
  <si>
    <t>Члени журі конкурсу трюкачів</t>
  </si>
  <si>
    <t>Члени журі відбіркових конкурсів</t>
  </si>
  <si>
    <t>Голова журі відбіркових конкурсів</t>
  </si>
  <si>
    <t>Куратор колективів конкурсів</t>
  </si>
  <si>
    <t>Координатор конкурсів</t>
  </si>
  <si>
    <t xml:space="preserve">Послуги з оренди мобільних туалетних кабінок для Національного музею народної архітектури та побуту </t>
  </si>
  <si>
    <t xml:space="preserve">Послуги забезпечення сценічним обладнанням фестивальних зон (оренда для Ітернаціонального парку та Національному музею народної архітектури та побуту 
</t>
  </si>
  <si>
    <t>Послуги з технічного забезпечення звуковим обладнанням сценічних майданчиків (оренда для Міжнародного центру культури та мистецтв Федерації профспілок України, Національного музею народної архітектури та побуту ,  Інтернаціонального парку, Хрещатика)</t>
  </si>
  <si>
    <t>Послуги з забезпечення екранами та іншим обладнанням (оренда для Міжнародного центру культури та мистецтв Федерації профспілок України, Національного музею народної архітектури та побуту )</t>
  </si>
  <si>
    <t xml:space="preserve"> 7,68м.*4,84м. для Національного музею народної архітектури та побуту </t>
  </si>
  <si>
    <t xml:space="preserve">для Національного музею народної архітектури та побуту </t>
  </si>
  <si>
    <t>20000,00 шт</t>
  </si>
  <si>
    <t>Назва заходу: Організація та проведення Міжнародного фестивалю дитячо-юнацької творчості «Сонячний каштанчик».</t>
  </si>
  <si>
    <t xml:space="preserve">Оплата  робіт  режисерсько-постановочної та адміністративної груп, журі та ведучого з нарахуванням
</t>
  </si>
  <si>
    <t>на період  проведення фестивалю</t>
  </si>
  <si>
    <t>Транспортування</t>
  </si>
  <si>
    <t>7.8.</t>
  </si>
  <si>
    <t>2.17.</t>
  </si>
  <si>
    <t>2.18.</t>
  </si>
  <si>
    <t>7.7.</t>
  </si>
  <si>
    <t>10.5.</t>
  </si>
  <si>
    <t>10.7.</t>
  </si>
  <si>
    <t>10.8.</t>
  </si>
  <si>
    <t>10.9.</t>
  </si>
  <si>
    <t>10.10.</t>
  </si>
  <si>
    <t>10.11.</t>
  </si>
  <si>
    <t>10.12.</t>
  </si>
  <si>
    <t>10.13.</t>
  </si>
  <si>
    <t>11.6.</t>
  </si>
  <si>
    <t>11.8.</t>
  </si>
  <si>
    <t>12.4.</t>
  </si>
  <si>
    <t>12.5.</t>
  </si>
  <si>
    <t>13.3.</t>
  </si>
  <si>
    <t>21.3.</t>
  </si>
  <si>
    <t>Квіткові букети</t>
  </si>
  <si>
    <t>1 день</t>
  </si>
  <si>
    <t xml:space="preserve">Національний музей народної архітектури та побуту </t>
  </si>
  <si>
    <t>Міжнародний центр культури та мистецтв Федерації профспілок України</t>
  </si>
  <si>
    <t>Національний музей народної архітектури та побуту , 1 день</t>
  </si>
  <si>
    <t>система живлення приборів</t>
  </si>
  <si>
    <t>чорна банерна сітка</t>
  </si>
  <si>
    <t>банерна перфорована сітка</t>
  </si>
  <si>
    <t>комплект проводів</t>
  </si>
  <si>
    <t>VMB с6 - 6000 Вт, с10 - 10000 Вт</t>
  </si>
  <si>
    <t>VMB с2-650 Вт, с215-1200Вт,с218-1800 Вт</t>
  </si>
  <si>
    <t>BSS 366 Т</t>
  </si>
  <si>
    <t>VMB активні</t>
  </si>
  <si>
    <t>YAMAHA-M7CL-48</t>
  </si>
  <si>
    <t>SHURE USA</t>
  </si>
  <si>
    <t>PrоLift (Німеччина)</t>
  </si>
  <si>
    <t>Багатожильний кабель  Adam hall</t>
  </si>
  <si>
    <t xml:space="preserve">Послуги з технічного забезпечення світловим обладнанням сценічних майданчиків (оренда для Міжнародного центру культури та мистецтв Федерації профспілок України, Національний музей народної архітектури та побуту ,  Інтернаціонального парку)
</t>
  </si>
  <si>
    <t>19.4.</t>
  </si>
  <si>
    <t>19.5.</t>
  </si>
  <si>
    <t>28.05.2020-03.06.2020</t>
  </si>
  <si>
    <t>28-29.03.2020</t>
  </si>
  <si>
    <t>31.05.2020-01.06.2020</t>
  </si>
  <si>
    <t>Використання концертної зали, гримерок, послуги адміністративно-технічної групи для проведення репетицій та віідбіркових конкурсів           28-29.03.2020</t>
  </si>
  <si>
    <t>28.05.2020 -03.06.2020</t>
  </si>
  <si>
    <t>Використання концертної зали Міжнародного центру культури та мистецтв Федерації профспілок України, гримерок, послуги адміністративно-технічної групи 01.06.2020</t>
  </si>
  <si>
    <t>20,650,00</t>
  </si>
  <si>
    <t xml:space="preserve">10м.*8м.*h 0.30м. </t>
  </si>
  <si>
    <t>7.9.</t>
  </si>
  <si>
    <t>7.10.</t>
  </si>
  <si>
    <t>Відсоток обов"язкового резерву 20%</t>
  </si>
  <si>
    <t>24.</t>
  </si>
  <si>
    <t xml:space="preserve">Всього: Три мільйони нуль тисяч грн., 00 коп. (2 400 000,00 грн.00 коп.) без ПДВ.         </t>
  </si>
  <si>
    <t xml:space="preserve">00 коп. (3 000 000,00 грн.00 коп.) без ПДВ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</si>
</sst>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0" fillId="0" borderId="0" xfId="0" applyFont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 applyAlignment="1"/>
    <xf numFmtId="0" fontId="0" fillId="0" borderId="4" xfId="0" applyBorder="1" applyAlignment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10" fillId="0" borderId="0" xfId="0" applyFont="1" applyAlignment="1">
      <alignment vertical="center"/>
    </xf>
    <xf numFmtId="0" fontId="0" fillId="0" borderId="8" xfId="0" applyBorder="1"/>
    <xf numFmtId="0" fontId="12" fillId="0" borderId="10" xfId="0" applyFont="1" applyBorder="1" applyAlignment="1"/>
    <xf numFmtId="0" fontId="12" fillId="0" borderId="8" xfId="0" applyFont="1" applyBorder="1" applyAlignment="1"/>
    <xf numFmtId="0" fontId="12" fillId="0" borderId="2" xfId="0" applyFont="1" applyBorder="1" applyAlignment="1"/>
    <xf numFmtId="0" fontId="9" fillId="0" borderId="0" xfId="0" applyFont="1" applyAlignment="1">
      <alignment horizontal="center"/>
    </xf>
    <xf numFmtId="0" fontId="0" fillId="0" borderId="0" xfId="0" applyFont="1"/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2" fillId="0" borderId="4" xfId="0" applyFont="1" applyBorder="1" applyAlignment="1"/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11" fillId="0" borderId="2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/>
    </xf>
    <xf numFmtId="2" fontId="0" fillId="0" borderId="23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1" fillId="0" borderId="23" xfId="0" applyFont="1" applyBorder="1" applyAlignment="1"/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14" fontId="0" fillId="0" borderId="23" xfId="0" applyNumberFormat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 vertical="top"/>
    </xf>
    <xf numFmtId="0" fontId="15" fillId="0" borderId="23" xfId="0" applyFont="1" applyBorder="1" applyAlignment="1">
      <alignment vertical="center"/>
    </xf>
    <xf numFmtId="0" fontId="8" fillId="0" borderId="2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2" fontId="9" fillId="0" borderId="23" xfId="0" applyNumberFormat="1" applyFont="1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2" fontId="11" fillId="0" borderId="23" xfId="0" applyNumberFormat="1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/>
    </xf>
    <xf numFmtId="2" fontId="7" fillId="0" borderId="23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2" fontId="9" fillId="2" borderId="23" xfId="0" applyNumberFormat="1" applyFont="1" applyFill="1" applyBorder="1" applyAlignment="1">
      <alignment horizontal="center" vertical="top"/>
    </xf>
    <xf numFmtId="0" fontId="0" fillId="0" borderId="23" xfId="0" applyNumberForma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8" fillId="0" borderId="23" xfId="0" applyFont="1" applyBorder="1" applyAlignment="1">
      <alignment vertical="top"/>
    </xf>
    <xf numFmtId="0" fontId="9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2" fillId="0" borderId="23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12" fillId="0" borderId="23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wrapText="1"/>
    </xf>
    <xf numFmtId="0" fontId="6" fillId="0" borderId="23" xfId="0" applyFont="1" applyBorder="1" applyAlignment="1">
      <alignment vertical="top"/>
    </xf>
    <xf numFmtId="2" fontId="6" fillId="0" borderId="23" xfId="0" applyNumberFormat="1" applyFont="1" applyBorder="1" applyAlignment="1">
      <alignment horizontal="center" vertical="top"/>
    </xf>
    <xf numFmtId="2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12" fillId="0" borderId="23" xfId="0" applyFont="1" applyBorder="1" applyAlignment="1">
      <alignment vertical="top"/>
    </xf>
    <xf numFmtId="0" fontId="0" fillId="0" borderId="23" xfId="0" applyBorder="1" applyAlignment="1"/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 wrapText="1"/>
    </xf>
    <xf numFmtId="0" fontId="0" fillId="0" borderId="23" xfId="0" applyNumberForma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/>
    </xf>
    <xf numFmtId="0" fontId="6" fillId="3" borderId="23" xfId="0" applyFont="1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0" xfId="0" applyFill="1"/>
    <xf numFmtId="0" fontId="16" fillId="3" borderId="23" xfId="0" applyFont="1" applyFill="1" applyBorder="1" applyAlignment="1">
      <alignment vertical="top" wrapText="1"/>
    </xf>
    <xf numFmtId="14" fontId="0" fillId="3" borderId="23" xfId="0" applyNumberFormat="1" applyFill="1" applyBorder="1" applyAlignment="1">
      <alignment horizontal="left" vertical="top"/>
    </xf>
    <xf numFmtId="0" fontId="0" fillId="3" borderId="23" xfId="0" applyFill="1" applyBorder="1" applyAlignment="1">
      <alignment vertical="top" wrapText="1"/>
    </xf>
    <xf numFmtId="2" fontId="0" fillId="3" borderId="23" xfId="0" applyNumberFormat="1" applyFill="1" applyBorder="1" applyAlignment="1">
      <alignment horizontal="center" vertical="top"/>
    </xf>
    <xf numFmtId="0" fontId="15" fillId="3" borderId="23" xfId="0" applyFont="1" applyFill="1" applyBorder="1" applyAlignment="1">
      <alignment vertical="center"/>
    </xf>
    <xf numFmtId="0" fontId="0" fillId="3" borderId="23" xfId="0" applyFill="1" applyBorder="1" applyAlignment="1">
      <alignment horizontal="center" vertical="top" wrapText="1"/>
    </xf>
    <xf numFmtId="2" fontId="8" fillId="3" borderId="23" xfId="0" applyNumberFormat="1" applyFont="1" applyFill="1" applyBorder="1" applyAlignment="1">
      <alignment horizontal="center" vertical="top"/>
    </xf>
    <xf numFmtId="0" fontId="8" fillId="3" borderId="23" xfId="0" applyFont="1" applyFill="1" applyBorder="1" applyAlignment="1">
      <alignment vertical="top"/>
    </xf>
    <xf numFmtId="0" fontId="0" fillId="0" borderId="23" xfId="0" applyNumberFormat="1" applyBorder="1" applyAlignment="1">
      <alignment horizontal="center" vertical="top" wrapText="1"/>
    </xf>
    <xf numFmtId="0" fontId="5" fillId="3" borderId="23" xfId="0" applyFont="1" applyFill="1" applyBorder="1" applyAlignment="1">
      <alignment vertical="top"/>
    </xf>
    <xf numFmtId="0" fontId="5" fillId="0" borderId="23" xfId="0" applyFont="1" applyBorder="1" applyAlignment="1">
      <alignment vertical="top"/>
    </xf>
    <xf numFmtId="0" fontId="4" fillId="3" borderId="23" xfId="0" applyFon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9" fillId="0" borderId="23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2" fontId="3" fillId="0" borderId="23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9" fillId="0" borderId="23" xfId="0" applyFont="1" applyBorder="1" applyAlignment="1">
      <alignment vertical="top"/>
    </xf>
    <xf numFmtId="2" fontId="2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9" fillId="0" borderId="23" xfId="0" applyFont="1" applyBorder="1" applyAlignment="1">
      <alignment vertical="top"/>
    </xf>
    <xf numFmtId="2" fontId="1" fillId="0" borderId="23" xfId="0" applyNumberFormat="1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Fill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7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/>
    <xf numFmtId="0" fontId="7" fillId="0" borderId="23" xfId="0" applyFont="1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7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vertical="top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23" xfId="0" applyNumberFormat="1" applyBorder="1" applyAlignment="1">
      <alignment horizont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4" fillId="0" borderId="23" xfId="0" applyFont="1" applyBorder="1" applyAlignment="1">
      <alignment horizontal="left"/>
    </xf>
    <xf numFmtId="0" fontId="15" fillId="0" borderId="23" xfId="0" applyFont="1" applyBorder="1" applyAlignment="1"/>
    <xf numFmtId="0" fontId="6" fillId="0" borderId="23" xfId="0" applyFont="1" applyBorder="1" applyAlignment="1"/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0" fillId="3" borderId="23" xfId="0" applyFill="1" applyBorder="1" applyAlignment="1">
      <alignment horizontal="center"/>
    </xf>
    <xf numFmtId="0" fontId="8" fillId="3" borderId="23" xfId="0" applyFont="1" applyFill="1" applyBorder="1" applyAlignment="1"/>
    <xf numFmtId="0" fontId="0" fillId="3" borderId="23" xfId="0" applyFill="1" applyBorder="1" applyAlignment="1"/>
    <xf numFmtId="0" fontId="0" fillId="3" borderId="23" xfId="0" applyFill="1" applyBorder="1" applyAlignment="1">
      <alignment wrapText="1"/>
    </xf>
    <xf numFmtId="0" fontId="8" fillId="0" borderId="23" xfId="0" applyFont="1" applyBorder="1" applyAlignment="1"/>
    <xf numFmtId="0" fontId="8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wrapText="1"/>
    </xf>
    <xf numFmtId="0" fontId="8" fillId="0" borderId="23" xfId="0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18" fillId="0" borderId="25" xfId="0" applyFont="1" applyBorder="1" applyAlignment="1">
      <alignment vertical="top"/>
    </xf>
    <xf numFmtId="0" fontId="18" fillId="0" borderId="26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8" fillId="0" borderId="23" xfId="0" applyFont="1" applyBorder="1" applyAlignment="1">
      <alignment horizontal="center"/>
    </xf>
    <xf numFmtId="0" fontId="0" fillId="0" borderId="23" xfId="0" applyNumberForma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/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topLeftCell="A156" zoomScale="120" zoomScaleNormal="120" workbookViewId="0">
      <selection activeCell="D177" sqref="D177"/>
    </sheetView>
  </sheetViews>
  <sheetFormatPr defaultRowHeight="15" x14ac:dyDescent="0.25"/>
  <cols>
    <col min="1" max="1" width="1.5703125" customWidth="1"/>
    <col min="2" max="2" width="5.85546875" style="98" customWidth="1"/>
    <col min="3" max="3" width="35.42578125" customWidth="1"/>
    <col min="4" max="4" width="38.7109375" customWidth="1"/>
    <col min="5" max="5" width="10.42578125" style="97" customWidth="1"/>
    <col min="6" max="6" width="10.28515625" style="97" customWidth="1"/>
    <col min="7" max="7" width="12" style="67" customWidth="1"/>
    <col min="8" max="8" width="12.140625" style="67" customWidth="1"/>
    <col min="9" max="9" width="11.28515625" customWidth="1"/>
  </cols>
  <sheetData>
    <row r="1" spans="2:9" ht="15.75" x14ac:dyDescent="0.25">
      <c r="G1" s="72"/>
      <c r="H1" s="85"/>
      <c r="I1" s="28"/>
    </row>
    <row r="2" spans="2:9" x14ac:dyDescent="0.25">
      <c r="H2" s="86"/>
      <c r="I2" s="28"/>
    </row>
    <row r="3" spans="2:9" ht="15.75" x14ac:dyDescent="0.25">
      <c r="H3" s="72"/>
    </row>
    <row r="4" spans="2:9" ht="15.75" x14ac:dyDescent="0.25">
      <c r="H4" s="72"/>
    </row>
    <row r="8" spans="2:9" x14ac:dyDescent="0.25">
      <c r="B8" s="200" t="s">
        <v>26</v>
      </c>
      <c r="C8" s="200"/>
      <c r="D8" s="200"/>
      <c r="E8" s="200"/>
      <c r="F8" s="200"/>
      <c r="G8" s="200"/>
      <c r="H8" s="200"/>
      <c r="I8" s="200"/>
    </row>
    <row r="9" spans="2:9" x14ac:dyDescent="0.25">
      <c r="B9" s="201" t="s">
        <v>49</v>
      </c>
      <c r="C9" s="201"/>
      <c r="D9" s="201"/>
      <c r="E9" s="201"/>
      <c r="F9" s="201"/>
      <c r="G9" s="201"/>
      <c r="H9" s="201"/>
      <c r="I9" s="201"/>
    </row>
    <row r="10" spans="2:9" x14ac:dyDescent="0.25">
      <c r="B10" s="201" t="s">
        <v>307</v>
      </c>
      <c r="C10" s="201"/>
      <c r="D10" s="201"/>
      <c r="E10" s="201"/>
      <c r="F10" s="201"/>
      <c r="G10" s="201"/>
      <c r="H10" s="201"/>
      <c r="I10" s="201"/>
    </row>
    <row r="12" spans="2:9" ht="30" x14ac:dyDescent="0.25">
      <c r="B12" s="66" t="s">
        <v>0</v>
      </c>
      <c r="C12" s="66" t="s">
        <v>38</v>
      </c>
      <c r="D12" s="66" t="s">
        <v>37</v>
      </c>
      <c r="E12" s="65" t="s">
        <v>39</v>
      </c>
      <c r="F12" s="65" t="s">
        <v>9</v>
      </c>
      <c r="G12" s="65" t="s">
        <v>10</v>
      </c>
      <c r="H12" s="66" t="s">
        <v>13</v>
      </c>
      <c r="I12" s="66" t="s">
        <v>16</v>
      </c>
    </row>
    <row r="13" spans="2:9" x14ac:dyDescent="0.25">
      <c r="B13" s="79" t="s">
        <v>1</v>
      </c>
      <c r="C13" s="75" t="s">
        <v>94</v>
      </c>
      <c r="D13" s="76"/>
      <c r="E13" s="105"/>
      <c r="F13" s="105"/>
      <c r="G13" s="77"/>
      <c r="H13" s="87"/>
      <c r="I13" s="112"/>
    </row>
    <row r="14" spans="2:9" ht="78" customHeight="1" x14ac:dyDescent="0.25">
      <c r="B14" s="68" t="s">
        <v>5</v>
      </c>
      <c r="C14" s="115" t="s">
        <v>253</v>
      </c>
      <c r="D14" s="140" t="s">
        <v>352</v>
      </c>
      <c r="E14" s="69" t="s">
        <v>50</v>
      </c>
      <c r="F14" s="69">
        <v>1</v>
      </c>
      <c r="G14" s="70">
        <v>57193.42</v>
      </c>
      <c r="H14" s="70">
        <f>F14*G14</f>
        <v>57193.42</v>
      </c>
      <c r="I14" s="78"/>
    </row>
    <row r="15" spans="2:9" x14ac:dyDescent="0.25">
      <c r="B15" s="70"/>
      <c r="C15" s="117" t="s">
        <v>47</v>
      </c>
      <c r="D15" s="111"/>
      <c r="E15" s="69"/>
      <c r="F15" s="69"/>
      <c r="G15" s="68"/>
      <c r="H15" s="95">
        <f>SUM(H14)</f>
        <v>57193.42</v>
      </c>
      <c r="I15" s="111"/>
    </row>
    <row r="16" spans="2:9" ht="15" customHeight="1" x14ac:dyDescent="0.25">
      <c r="B16" s="79" t="s">
        <v>2</v>
      </c>
      <c r="C16" s="197" t="s">
        <v>308</v>
      </c>
      <c r="D16" s="198"/>
      <c r="E16" s="198"/>
      <c r="F16" s="198"/>
      <c r="G16" s="198"/>
      <c r="H16" s="198"/>
      <c r="I16" s="199"/>
    </row>
    <row r="17" spans="1:9" ht="35.25" customHeight="1" x14ac:dyDescent="0.25">
      <c r="B17" s="96" t="s">
        <v>7</v>
      </c>
      <c r="C17" s="115" t="s">
        <v>51</v>
      </c>
      <c r="D17" s="140" t="s">
        <v>64</v>
      </c>
      <c r="E17" s="69" t="s">
        <v>50</v>
      </c>
      <c r="F17" s="69">
        <v>1</v>
      </c>
      <c r="G17" s="70">
        <v>45608.18</v>
      </c>
      <c r="H17" s="70">
        <f>G17*F17</f>
        <v>45608.18</v>
      </c>
      <c r="I17" s="111"/>
    </row>
    <row r="18" spans="1:9" ht="34.5" customHeight="1" x14ac:dyDescent="0.25">
      <c r="B18" s="68" t="s">
        <v>8</v>
      </c>
      <c r="C18" s="115" t="s">
        <v>52</v>
      </c>
      <c r="D18" s="140" t="s">
        <v>64</v>
      </c>
      <c r="E18" s="69" t="s">
        <v>50</v>
      </c>
      <c r="F18" s="69">
        <v>1</v>
      </c>
      <c r="G18" s="70">
        <v>12000</v>
      </c>
      <c r="H18" s="70">
        <f t="shared" ref="H18:H19" si="0">G18*F18</f>
        <v>12000</v>
      </c>
      <c r="I18" s="111"/>
    </row>
    <row r="19" spans="1:9" ht="33.75" customHeight="1" x14ac:dyDescent="0.25">
      <c r="B19" s="68" t="s">
        <v>66</v>
      </c>
      <c r="C19" s="115" t="s">
        <v>53</v>
      </c>
      <c r="D19" s="115" t="s">
        <v>64</v>
      </c>
      <c r="E19" s="69" t="s">
        <v>50</v>
      </c>
      <c r="F19" s="69">
        <v>1</v>
      </c>
      <c r="G19" s="70">
        <v>6000</v>
      </c>
      <c r="H19" s="70">
        <f t="shared" si="0"/>
        <v>6000</v>
      </c>
      <c r="I19" s="111"/>
    </row>
    <row r="20" spans="1:9" ht="30" x14ac:dyDescent="0.25">
      <c r="B20" s="68" t="s">
        <v>67</v>
      </c>
      <c r="C20" s="115" t="s">
        <v>54</v>
      </c>
      <c r="D20" s="115" t="s">
        <v>64</v>
      </c>
      <c r="E20" s="69" t="s">
        <v>50</v>
      </c>
      <c r="F20" s="69">
        <v>1</v>
      </c>
      <c r="G20" s="70">
        <v>12000</v>
      </c>
      <c r="H20" s="70">
        <f t="shared" ref="H20:H23" si="1">G20*F20</f>
        <v>12000</v>
      </c>
      <c r="I20" s="111"/>
    </row>
    <row r="21" spans="1:9" ht="34.5" customHeight="1" x14ac:dyDescent="0.25">
      <c r="B21" s="68" t="s">
        <v>68</v>
      </c>
      <c r="C21" s="115" t="s">
        <v>55</v>
      </c>
      <c r="D21" s="115" t="s">
        <v>64</v>
      </c>
      <c r="E21" s="69" t="s">
        <v>50</v>
      </c>
      <c r="F21" s="69">
        <v>1</v>
      </c>
      <c r="G21" s="70">
        <v>6000</v>
      </c>
      <c r="H21" s="70">
        <f t="shared" si="1"/>
        <v>6000</v>
      </c>
      <c r="I21" s="111"/>
    </row>
    <row r="22" spans="1:9" ht="33" customHeight="1" x14ac:dyDescent="0.25">
      <c r="B22" s="68" t="s">
        <v>69</v>
      </c>
      <c r="C22" s="115" t="s">
        <v>56</v>
      </c>
      <c r="D22" s="115" t="s">
        <v>64</v>
      </c>
      <c r="E22" s="69" t="s">
        <v>50</v>
      </c>
      <c r="F22" s="69">
        <v>1</v>
      </c>
      <c r="G22" s="70">
        <v>12000</v>
      </c>
      <c r="H22" s="70">
        <f t="shared" si="1"/>
        <v>12000</v>
      </c>
      <c r="I22" s="111"/>
    </row>
    <row r="23" spans="1:9" ht="33" customHeight="1" x14ac:dyDescent="0.25">
      <c r="B23" s="68" t="s">
        <v>70</v>
      </c>
      <c r="C23" s="115" t="s">
        <v>57</v>
      </c>
      <c r="D23" s="115" t="s">
        <v>64</v>
      </c>
      <c r="E23" s="69" t="s">
        <v>50</v>
      </c>
      <c r="F23" s="69">
        <v>1</v>
      </c>
      <c r="G23" s="70">
        <v>6000</v>
      </c>
      <c r="H23" s="70">
        <f t="shared" si="1"/>
        <v>6000</v>
      </c>
      <c r="I23" s="111"/>
    </row>
    <row r="24" spans="1:9" ht="18" customHeight="1" x14ac:dyDescent="0.25">
      <c r="B24" s="193" t="s">
        <v>71</v>
      </c>
      <c r="C24" s="192" t="s">
        <v>292</v>
      </c>
      <c r="D24" s="66" t="s">
        <v>87</v>
      </c>
      <c r="E24" s="65" t="s">
        <v>62</v>
      </c>
      <c r="F24" s="65" t="s">
        <v>63</v>
      </c>
      <c r="G24" s="66" t="s">
        <v>86</v>
      </c>
      <c r="H24" s="66" t="s">
        <v>13</v>
      </c>
      <c r="I24" s="111"/>
    </row>
    <row r="25" spans="1:9" ht="20.25" customHeight="1" x14ac:dyDescent="0.25">
      <c r="B25" s="193"/>
      <c r="C25" s="192"/>
      <c r="D25" s="111" t="s">
        <v>349</v>
      </c>
      <c r="E25" s="69">
        <v>7</v>
      </c>
      <c r="F25" s="69">
        <v>3</v>
      </c>
      <c r="G25" s="71">
        <v>600</v>
      </c>
      <c r="H25" s="70">
        <f>E25*F25*G25</f>
        <v>12600</v>
      </c>
      <c r="I25" s="111"/>
    </row>
    <row r="26" spans="1:9" ht="20.25" customHeight="1" x14ac:dyDescent="0.25">
      <c r="B26" s="139" t="s">
        <v>72</v>
      </c>
      <c r="C26" s="128" t="s">
        <v>299</v>
      </c>
      <c r="D26" s="138" t="s">
        <v>350</v>
      </c>
      <c r="E26" s="69">
        <v>2</v>
      </c>
      <c r="F26" s="69">
        <v>3</v>
      </c>
      <c r="G26" s="71">
        <v>600</v>
      </c>
      <c r="H26" s="70">
        <v>3600</v>
      </c>
      <c r="I26" s="126"/>
    </row>
    <row r="27" spans="1:9" ht="21" customHeight="1" x14ac:dyDescent="0.25">
      <c r="B27" s="69" t="s">
        <v>73</v>
      </c>
      <c r="C27" s="115" t="s">
        <v>58</v>
      </c>
      <c r="D27" s="175" t="s">
        <v>349</v>
      </c>
      <c r="E27" s="69">
        <v>7</v>
      </c>
      <c r="F27" s="69">
        <v>20</v>
      </c>
      <c r="G27" s="71">
        <v>600</v>
      </c>
      <c r="H27" s="70">
        <f t="shared" ref="H27:H31" si="2">E27*F27*G27</f>
        <v>84000</v>
      </c>
      <c r="I27" s="111"/>
    </row>
    <row r="28" spans="1:9" s="48" customFormat="1" ht="22.5" customHeight="1" x14ac:dyDescent="0.25">
      <c r="B28" s="69" t="s">
        <v>73</v>
      </c>
      <c r="C28" s="127" t="s">
        <v>293</v>
      </c>
      <c r="D28" s="175" t="s">
        <v>349</v>
      </c>
      <c r="E28" s="69">
        <v>7</v>
      </c>
      <c r="F28" s="69">
        <v>10</v>
      </c>
      <c r="G28" s="131">
        <v>500</v>
      </c>
      <c r="H28" s="107">
        <f t="shared" si="2"/>
        <v>35000</v>
      </c>
      <c r="I28" s="127"/>
    </row>
    <row r="29" spans="1:9" ht="22.5" customHeight="1" x14ac:dyDescent="0.25">
      <c r="B29" s="139" t="s">
        <v>74</v>
      </c>
      <c r="C29" s="127" t="s">
        <v>298</v>
      </c>
      <c r="D29" s="175" t="s">
        <v>350</v>
      </c>
      <c r="E29" s="69">
        <v>2</v>
      </c>
      <c r="F29" s="69">
        <v>10</v>
      </c>
      <c r="G29" s="71">
        <v>500</v>
      </c>
      <c r="H29" s="70">
        <v>10000</v>
      </c>
      <c r="I29" s="126"/>
    </row>
    <row r="30" spans="1:9" ht="21" customHeight="1" x14ac:dyDescent="0.25">
      <c r="B30" s="139" t="s">
        <v>75</v>
      </c>
      <c r="C30" s="115" t="s">
        <v>59</v>
      </c>
      <c r="D30" s="175" t="s">
        <v>349</v>
      </c>
      <c r="E30" s="69">
        <v>7</v>
      </c>
      <c r="F30" s="69">
        <v>5</v>
      </c>
      <c r="G30" s="71">
        <v>600</v>
      </c>
      <c r="H30" s="70">
        <f t="shared" si="2"/>
        <v>21000</v>
      </c>
      <c r="I30" s="111"/>
    </row>
    <row r="31" spans="1:9" ht="21" customHeight="1" x14ac:dyDescent="0.25">
      <c r="B31" s="144" t="s">
        <v>76</v>
      </c>
      <c r="C31" s="110" t="s">
        <v>60</v>
      </c>
      <c r="D31" s="111" t="s">
        <v>351</v>
      </c>
      <c r="E31" s="69">
        <v>2</v>
      </c>
      <c r="F31" s="69">
        <v>1</v>
      </c>
      <c r="G31" s="71">
        <v>10000</v>
      </c>
      <c r="H31" s="70">
        <f t="shared" si="2"/>
        <v>20000</v>
      </c>
      <c r="I31" s="111"/>
    </row>
    <row r="32" spans="1:9" ht="23.25" customHeight="1" x14ac:dyDescent="0.25">
      <c r="A32" s="147"/>
      <c r="B32" s="144" t="s">
        <v>77</v>
      </c>
      <c r="C32" s="148" t="s">
        <v>61</v>
      </c>
      <c r="D32" s="149">
        <v>43983</v>
      </c>
      <c r="E32" s="91">
        <v>1</v>
      </c>
      <c r="F32" s="69">
        <v>2</v>
      </c>
      <c r="G32" s="71">
        <v>5000</v>
      </c>
      <c r="H32" s="70">
        <f>F32*G32</f>
        <v>10000</v>
      </c>
      <c r="I32" s="111"/>
    </row>
    <row r="33" spans="1:9" ht="24.75" customHeight="1" x14ac:dyDescent="0.25">
      <c r="A33" s="147"/>
      <c r="B33" s="144" t="s">
        <v>78</v>
      </c>
      <c r="C33" s="150" t="s">
        <v>294</v>
      </c>
      <c r="D33" s="149">
        <v>43983</v>
      </c>
      <c r="E33" s="91">
        <v>1</v>
      </c>
      <c r="F33" s="69">
        <v>1</v>
      </c>
      <c r="G33" s="71">
        <v>5000</v>
      </c>
      <c r="H33" s="70">
        <f t="shared" ref="H33:H35" si="3">F33*G33</f>
        <v>5000</v>
      </c>
      <c r="I33" s="111"/>
    </row>
    <row r="34" spans="1:9" ht="23.25" customHeight="1" x14ac:dyDescent="0.25">
      <c r="A34" s="147"/>
      <c r="B34" s="141" t="s">
        <v>85</v>
      </c>
      <c r="C34" s="150" t="s">
        <v>297</v>
      </c>
      <c r="D34" s="175" t="s">
        <v>350</v>
      </c>
      <c r="E34" s="91">
        <v>2</v>
      </c>
      <c r="F34" s="69">
        <v>1</v>
      </c>
      <c r="G34" s="71">
        <v>5000</v>
      </c>
      <c r="H34" s="70">
        <v>10000</v>
      </c>
      <c r="I34" s="126"/>
    </row>
    <row r="35" spans="1:9" ht="21.75" customHeight="1" x14ac:dyDescent="0.25">
      <c r="A35" s="147"/>
      <c r="B35" s="144" t="s">
        <v>312</v>
      </c>
      <c r="C35" s="150" t="s">
        <v>295</v>
      </c>
      <c r="D35" s="149">
        <v>43983</v>
      </c>
      <c r="E35" s="91">
        <v>1</v>
      </c>
      <c r="F35" s="69">
        <v>5</v>
      </c>
      <c r="G35" s="71">
        <v>2000</v>
      </c>
      <c r="H35" s="70">
        <f t="shared" si="3"/>
        <v>10000</v>
      </c>
      <c r="I35" s="111"/>
    </row>
    <row r="36" spans="1:9" ht="24" customHeight="1" x14ac:dyDescent="0.25">
      <c r="B36" s="141" t="s">
        <v>85</v>
      </c>
      <c r="C36" s="127" t="s">
        <v>296</v>
      </c>
      <c r="D36" s="175" t="s">
        <v>350</v>
      </c>
      <c r="E36" s="91">
        <v>2</v>
      </c>
      <c r="F36" s="69">
        <v>7</v>
      </c>
      <c r="G36" s="71">
        <v>2000</v>
      </c>
      <c r="H36" s="70">
        <v>28000</v>
      </c>
      <c r="I36" s="126"/>
    </row>
    <row r="37" spans="1:9" ht="20.25" customHeight="1" x14ac:dyDescent="0.25">
      <c r="B37" s="141" t="s">
        <v>313</v>
      </c>
      <c r="C37" s="111" t="s">
        <v>65</v>
      </c>
      <c r="D37" s="111"/>
      <c r="E37" s="69"/>
      <c r="F37" s="69"/>
      <c r="G37" s="68"/>
      <c r="H37" s="70">
        <v>76737.8</v>
      </c>
      <c r="I37" s="111"/>
    </row>
    <row r="38" spans="1:9" x14ac:dyDescent="0.25">
      <c r="B38" s="79"/>
      <c r="C38" s="117" t="s">
        <v>48</v>
      </c>
      <c r="D38" s="117"/>
      <c r="E38" s="106"/>
      <c r="F38" s="106"/>
      <c r="G38" s="79"/>
      <c r="H38" s="95">
        <f>SUM(H17:H37)</f>
        <v>425545.98</v>
      </c>
      <c r="I38" s="117"/>
    </row>
    <row r="39" spans="1:9" x14ac:dyDescent="0.25">
      <c r="B39" s="79" t="s">
        <v>3</v>
      </c>
      <c r="C39" s="181" t="s">
        <v>79</v>
      </c>
      <c r="D39" s="182"/>
      <c r="E39" s="182"/>
      <c r="F39" s="182"/>
      <c r="G39" s="182"/>
      <c r="H39" s="182"/>
      <c r="I39" s="183"/>
    </row>
    <row r="40" spans="1:9" x14ac:dyDescent="0.25">
      <c r="B40" s="202" t="s">
        <v>11</v>
      </c>
      <c r="C40" s="206" t="s">
        <v>80</v>
      </c>
      <c r="D40" s="66" t="s">
        <v>87</v>
      </c>
      <c r="E40" s="66" t="s">
        <v>62</v>
      </c>
      <c r="F40" s="65" t="s">
        <v>63</v>
      </c>
      <c r="G40" s="66" t="s">
        <v>86</v>
      </c>
      <c r="H40" s="66" t="s">
        <v>13</v>
      </c>
      <c r="I40" s="117"/>
    </row>
    <row r="41" spans="1:9" x14ac:dyDescent="0.25">
      <c r="B41" s="193"/>
      <c r="C41" s="188"/>
      <c r="D41" s="138" t="s">
        <v>309</v>
      </c>
      <c r="E41" s="69">
        <v>7</v>
      </c>
      <c r="F41" s="69">
        <v>320</v>
      </c>
      <c r="G41" s="70">
        <v>80</v>
      </c>
      <c r="H41" s="70">
        <f>E41*F41*G41</f>
        <v>179200</v>
      </c>
      <c r="I41" s="111"/>
    </row>
    <row r="42" spans="1:9" x14ac:dyDescent="0.25">
      <c r="B42" s="70" t="s">
        <v>12</v>
      </c>
      <c r="C42" s="73" t="s">
        <v>81</v>
      </c>
      <c r="D42" s="138" t="s">
        <v>309</v>
      </c>
      <c r="E42" s="69">
        <v>4</v>
      </c>
      <c r="F42" s="69">
        <v>320</v>
      </c>
      <c r="G42" s="70">
        <v>50</v>
      </c>
      <c r="H42" s="70">
        <f t="shared" ref="H42:H45" si="4">E42*F42*G42</f>
        <v>64000</v>
      </c>
      <c r="I42" s="111"/>
    </row>
    <row r="43" spans="1:9" x14ac:dyDescent="0.25">
      <c r="B43" s="70" t="s">
        <v>91</v>
      </c>
      <c r="C43" s="73" t="s">
        <v>82</v>
      </c>
      <c r="D43" s="138" t="s">
        <v>309</v>
      </c>
      <c r="E43" s="69">
        <v>6</v>
      </c>
      <c r="F43" s="69">
        <v>320</v>
      </c>
      <c r="G43" s="70">
        <v>50</v>
      </c>
      <c r="H43" s="70">
        <f t="shared" si="4"/>
        <v>96000</v>
      </c>
      <c r="I43" s="111"/>
    </row>
    <row r="44" spans="1:9" x14ac:dyDescent="0.25">
      <c r="B44" s="70" t="s">
        <v>92</v>
      </c>
      <c r="C44" s="74" t="s">
        <v>83</v>
      </c>
      <c r="D44" s="138" t="s">
        <v>309</v>
      </c>
      <c r="E44" s="69">
        <v>3</v>
      </c>
      <c r="F44" s="69">
        <v>320</v>
      </c>
      <c r="G44" s="70">
        <v>75</v>
      </c>
      <c r="H44" s="70">
        <f t="shared" si="4"/>
        <v>72000</v>
      </c>
      <c r="I44" s="111"/>
    </row>
    <row r="45" spans="1:9" x14ac:dyDescent="0.25">
      <c r="B45" s="70" t="s">
        <v>93</v>
      </c>
      <c r="C45" s="74" t="s">
        <v>84</v>
      </c>
      <c r="D45" s="138" t="s">
        <v>309</v>
      </c>
      <c r="E45" s="69">
        <v>1</v>
      </c>
      <c r="F45" s="69">
        <v>320</v>
      </c>
      <c r="G45" s="70">
        <v>75</v>
      </c>
      <c r="H45" s="70">
        <f t="shared" si="4"/>
        <v>24000</v>
      </c>
      <c r="I45" s="111"/>
    </row>
    <row r="46" spans="1:9" x14ac:dyDescent="0.25">
      <c r="B46" s="70"/>
      <c r="C46" s="117" t="s">
        <v>47</v>
      </c>
      <c r="D46" s="111"/>
      <c r="E46" s="69"/>
      <c r="F46" s="69"/>
      <c r="G46" s="68"/>
      <c r="H46" s="95">
        <f>SUM(H41:H45)</f>
        <v>435200</v>
      </c>
      <c r="I46" s="111"/>
    </row>
    <row r="47" spans="1:9" x14ac:dyDescent="0.25">
      <c r="B47" s="79" t="s">
        <v>4</v>
      </c>
      <c r="C47" s="181" t="s">
        <v>88</v>
      </c>
      <c r="D47" s="182"/>
      <c r="E47" s="182"/>
      <c r="F47" s="182"/>
      <c r="G47" s="182"/>
      <c r="H47" s="182"/>
      <c r="I47" s="183"/>
    </row>
    <row r="48" spans="1:9" x14ac:dyDescent="0.25">
      <c r="B48" s="190" t="s">
        <v>14</v>
      </c>
      <c r="C48" s="186" t="s">
        <v>89</v>
      </c>
      <c r="D48" s="66" t="s">
        <v>87</v>
      </c>
      <c r="E48" s="65" t="s">
        <v>62</v>
      </c>
      <c r="F48" s="65" t="s">
        <v>63</v>
      </c>
      <c r="G48" s="66" t="s">
        <v>86</v>
      </c>
      <c r="H48" s="66" t="s">
        <v>13</v>
      </c>
      <c r="I48" s="116"/>
    </row>
    <row r="49" spans="2:9" x14ac:dyDescent="0.25">
      <c r="B49" s="190"/>
      <c r="C49" s="186"/>
      <c r="D49" s="111" t="s">
        <v>353</v>
      </c>
      <c r="E49" s="80">
        <v>7</v>
      </c>
      <c r="F49" s="80">
        <v>300</v>
      </c>
      <c r="G49" s="82">
        <v>150</v>
      </c>
      <c r="H49" s="70">
        <f>E49*F49*G49</f>
        <v>315000</v>
      </c>
      <c r="I49" s="111"/>
    </row>
    <row r="50" spans="2:9" x14ac:dyDescent="0.25">
      <c r="B50" s="70"/>
      <c r="C50" s="117" t="s">
        <v>90</v>
      </c>
      <c r="D50" s="111"/>
      <c r="E50" s="69"/>
      <c r="F50" s="69"/>
      <c r="G50" s="68"/>
      <c r="H50" s="95">
        <f>SUM(H49)</f>
        <v>315000</v>
      </c>
      <c r="I50" s="111"/>
    </row>
    <row r="51" spans="2:9" x14ac:dyDescent="0.25">
      <c r="B51" s="88" t="s">
        <v>95</v>
      </c>
      <c r="C51" s="181" t="s">
        <v>96</v>
      </c>
      <c r="D51" s="182"/>
      <c r="E51" s="182"/>
      <c r="F51" s="182"/>
      <c r="G51" s="182"/>
      <c r="H51" s="182"/>
      <c r="I51" s="183"/>
    </row>
    <row r="52" spans="2:9" ht="15.75" customHeight="1" x14ac:dyDescent="0.25">
      <c r="B52" s="202" t="s">
        <v>98</v>
      </c>
      <c r="C52" s="188" t="s">
        <v>97</v>
      </c>
      <c r="D52" s="192" t="s">
        <v>252</v>
      </c>
      <c r="E52" s="66" t="s">
        <v>62</v>
      </c>
      <c r="F52" s="65" t="s">
        <v>250</v>
      </c>
      <c r="G52" s="66" t="s">
        <v>86</v>
      </c>
      <c r="H52" s="66" t="s">
        <v>13</v>
      </c>
      <c r="I52" s="116"/>
    </row>
    <row r="53" spans="2:9" ht="15.75" customHeight="1" x14ac:dyDescent="0.25">
      <c r="B53" s="193"/>
      <c r="C53" s="188"/>
      <c r="D53" s="188"/>
      <c r="E53" s="69">
        <v>7</v>
      </c>
      <c r="F53" s="69">
        <v>600</v>
      </c>
      <c r="G53" s="68">
        <v>8</v>
      </c>
      <c r="H53" s="70">
        <f>E53*F53*G53</f>
        <v>33600</v>
      </c>
      <c r="I53" s="111"/>
    </row>
    <row r="54" spans="2:9" ht="13.5" customHeight="1" x14ac:dyDescent="0.25">
      <c r="B54" s="70" t="s">
        <v>99</v>
      </c>
      <c r="C54" s="111" t="s">
        <v>97</v>
      </c>
      <c r="D54" s="188"/>
      <c r="E54" s="69">
        <v>3</v>
      </c>
      <c r="F54" s="69">
        <v>400</v>
      </c>
      <c r="G54" s="68">
        <v>8</v>
      </c>
      <c r="H54" s="70">
        <f>E54*F54*G54</f>
        <v>9600</v>
      </c>
      <c r="I54" s="111"/>
    </row>
    <row r="55" spans="2:9" x14ac:dyDescent="0.25">
      <c r="B55" s="70"/>
      <c r="C55" s="117" t="s">
        <v>47</v>
      </c>
      <c r="D55" s="111"/>
      <c r="E55" s="69"/>
      <c r="F55" s="69"/>
      <c r="G55" s="68"/>
      <c r="H55" s="95">
        <f>SUM(H53:H54)</f>
        <v>43200</v>
      </c>
      <c r="I55" s="111"/>
    </row>
    <row r="56" spans="2:9" x14ac:dyDescent="0.25">
      <c r="B56" s="88" t="s">
        <v>100</v>
      </c>
      <c r="C56" s="181" t="s">
        <v>243</v>
      </c>
      <c r="D56" s="182"/>
      <c r="E56" s="182"/>
      <c r="F56" s="182"/>
      <c r="G56" s="182"/>
      <c r="H56" s="182"/>
      <c r="I56" s="183"/>
    </row>
    <row r="57" spans="2:9" ht="73.5" customHeight="1" x14ac:dyDescent="0.25">
      <c r="B57" s="82" t="s">
        <v>101</v>
      </c>
      <c r="C57" s="115" t="s">
        <v>102</v>
      </c>
      <c r="D57" s="115" t="s">
        <v>354</v>
      </c>
      <c r="E57" s="69" t="s">
        <v>50</v>
      </c>
      <c r="F57" s="69">
        <v>1</v>
      </c>
      <c r="G57" s="70">
        <v>60000</v>
      </c>
      <c r="H57" s="70">
        <f>F57*G57</f>
        <v>60000</v>
      </c>
      <c r="I57" s="111"/>
    </row>
    <row r="58" spans="2:9" x14ac:dyDescent="0.25">
      <c r="B58" s="70"/>
      <c r="C58" s="117" t="s">
        <v>47</v>
      </c>
      <c r="D58" s="111"/>
      <c r="E58" s="69"/>
      <c r="F58" s="69"/>
      <c r="G58" s="68"/>
      <c r="H58" s="95">
        <v>100000</v>
      </c>
      <c r="I58" s="111"/>
    </row>
    <row r="59" spans="2:9" ht="30" customHeight="1" x14ac:dyDescent="0.25">
      <c r="B59" s="88" t="s">
        <v>103</v>
      </c>
      <c r="C59" s="197" t="s">
        <v>301</v>
      </c>
      <c r="D59" s="198"/>
      <c r="E59" s="198"/>
      <c r="F59" s="198"/>
      <c r="G59" s="198"/>
      <c r="H59" s="198"/>
      <c r="I59" s="199"/>
    </row>
    <row r="60" spans="2:9" ht="15" customHeight="1" x14ac:dyDescent="0.25">
      <c r="B60" s="202" t="s">
        <v>104</v>
      </c>
      <c r="C60" s="207" t="s">
        <v>106</v>
      </c>
      <c r="D60" s="208" t="s">
        <v>254</v>
      </c>
      <c r="E60" s="65" t="s">
        <v>62</v>
      </c>
      <c r="F60" s="65" t="s">
        <v>250</v>
      </c>
      <c r="G60" s="65" t="s">
        <v>86</v>
      </c>
      <c r="H60" s="65" t="s">
        <v>13</v>
      </c>
      <c r="I60" s="115"/>
    </row>
    <row r="61" spans="2:9" x14ac:dyDescent="0.25">
      <c r="B61" s="193"/>
      <c r="C61" s="188"/>
      <c r="D61" s="188"/>
      <c r="E61" s="69">
        <v>1</v>
      </c>
      <c r="F61" s="69">
        <v>1</v>
      </c>
      <c r="G61" s="70">
        <v>22596</v>
      </c>
      <c r="H61" s="82">
        <f>F61*G61</f>
        <v>22596</v>
      </c>
      <c r="I61" s="111"/>
    </row>
    <row r="62" spans="2:9" x14ac:dyDescent="0.25">
      <c r="B62" s="174" t="s">
        <v>108</v>
      </c>
      <c r="C62" s="176" t="s">
        <v>106</v>
      </c>
      <c r="D62" s="176" t="s">
        <v>356</v>
      </c>
      <c r="E62" s="69">
        <v>1</v>
      </c>
      <c r="F62" s="69">
        <v>1</v>
      </c>
      <c r="G62" s="70">
        <v>20650</v>
      </c>
      <c r="H62" s="178" t="s">
        <v>355</v>
      </c>
      <c r="I62" s="175"/>
    </row>
    <row r="63" spans="2:9" ht="45" x14ac:dyDescent="0.25">
      <c r="B63" s="121" t="s">
        <v>109</v>
      </c>
      <c r="C63" s="123" t="s">
        <v>260</v>
      </c>
      <c r="D63" s="122" t="s">
        <v>261</v>
      </c>
      <c r="E63" s="69">
        <v>1</v>
      </c>
      <c r="F63" s="69" t="s">
        <v>256</v>
      </c>
      <c r="G63" s="151">
        <v>85295</v>
      </c>
      <c r="H63" s="130">
        <v>85295</v>
      </c>
      <c r="I63" s="125"/>
    </row>
    <row r="64" spans="2:9" x14ac:dyDescent="0.25">
      <c r="B64" s="70" t="s">
        <v>110</v>
      </c>
      <c r="C64" s="83" t="s">
        <v>107</v>
      </c>
      <c r="D64" s="129" t="s">
        <v>255</v>
      </c>
      <c r="E64" s="69">
        <v>1</v>
      </c>
      <c r="F64" s="69">
        <v>1</v>
      </c>
      <c r="G64" s="70">
        <v>24920</v>
      </c>
      <c r="H64" s="82">
        <f t="shared" ref="H64:H68" si="5">F64*G64</f>
        <v>24920</v>
      </c>
      <c r="I64" s="111"/>
    </row>
    <row r="65" spans="1:9" x14ac:dyDescent="0.25">
      <c r="A65" s="147"/>
      <c r="B65" s="151" t="s">
        <v>111</v>
      </c>
      <c r="C65" s="152" t="s">
        <v>263</v>
      </c>
      <c r="D65" s="159" t="s">
        <v>335</v>
      </c>
      <c r="E65" s="153">
        <v>1</v>
      </c>
      <c r="F65" s="153" t="s">
        <v>256</v>
      </c>
      <c r="G65" s="151">
        <v>6895</v>
      </c>
      <c r="H65" s="154">
        <v>6895</v>
      </c>
      <c r="I65" s="125"/>
    </row>
    <row r="66" spans="1:9" x14ac:dyDescent="0.25">
      <c r="A66" s="147"/>
      <c r="B66" s="70" t="s">
        <v>112</v>
      </c>
      <c r="C66" s="152" t="s">
        <v>113</v>
      </c>
      <c r="D66" s="159" t="s">
        <v>336</v>
      </c>
      <c r="E66" s="153">
        <v>1</v>
      </c>
      <c r="F66" s="153" t="s">
        <v>256</v>
      </c>
      <c r="G66" s="154">
        <v>5460</v>
      </c>
      <c r="H66" s="154">
        <v>5460</v>
      </c>
      <c r="I66" s="111"/>
    </row>
    <row r="67" spans="1:9" x14ac:dyDescent="0.25">
      <c r="B67" s="70" t="s">
        <v>314</v>
      </c>
      <c r="C67" s="83" t="s">
        <v>257</v>
      </c>
      <c r="D67" s="129" t="s">
        <v>258</v>
      </c>
      <c r="E67" s="69">
        <v>1</v>
      </c>
      <c r="F67" s="69">
        <v>2</v>
      </c>
      <c r="G67" s="70">
        <v>4760</v>
      </c>
      <c r="H67" s="82">
        <f t="shared" si="5"/>
        <v>9520</v>
      </c>
      <c r="I67" s="111"/>
    </row>
    <row r="68" spans="1:9" x14ac:dyDescent="0.25">
      <c r="B68" s="151" t="s">
        <v>311</v>
      </c>
      <c r="C68" s="83" t="s">
        <v>105</v>
      </c>
      <c r="D68" s="129" t="s">
        <v>259</v>
      </c>
      <c r="E68" s="69">
        <v>1</v>
      </c>
      <c r="F68" s="69">
        <v>1</v>
      </c>
      <c r="G68" s="70">
        <v>8750</v>
      </c>
      <c r="H68" s="82">
        <f t="shared" si="5"/>
        <v>8750</v>
      </c>
      <c r="I68" s="111"/>
    </row>
    <row r="69" spans="1:9" x14ac:dyDescent="0.25">
      <c r="A69" s="147"/>
      <c r="B69" s="151" t="s">
        <v>357</v>
      </c>
      <c r="C69" s="152" t="s">
        <v>105</v>
      </c>
      <c r="D69" s="145" t="s">
        <v>262</v>
      </c>
      <c r="E69" s="153">
        <v>1</v>
      </c>
      <c r="F69" s="153">
        <v>1</v>
      </c>
      <c r="G69" s="151">
        <v>11060</v>
      </c>
      <c r="H69" s="154">
        <v>11060</v>
      </c>
      <c r="I69" s="111"/>
    </row>
    <row r="70" spans="1:9" x14ac:dyDescent="0.25">
      <c r="B70" s="151" t="s">
        <v>358</v>
      </c>
      <c r="C70" s="83" t="s">
        <v>310</v>
      </c>
      <c r="D70" s="129"/>
      <c r="E70" s="69">
        <v>2</v>
      </c>
      <c r="F70" s="69"/>
      <c r="G70" s="70">
        <v>3850</v>
      </c>
      <c r="H70" s="130">
        <v>7700</v>
      </c>
      <c r="I70" s="125"/>
    </row>
    <row r="71" spans="1:9" x14ac:dyDescent="0.25">
      <c r="B71" s="68"/>
      <c r="C71" s="117" t="s">
        <v>47</v>
      </c>
      <c r="D71" s="111"/>
      <c r="E71" s="69"/>
      <c r="F71" s="69"/>
      <c r="G71" s="68"/>
      <c r="H71" s="95">
        <v>202846</v>
      </c>
      <c r="I71" s="111"/>
    </row>
    <row r="72" spans="1:9" x14ac:dyDescent="0.25">
      <c r="B72" s="79" t="s">
        <v>115</v>
      </c>
      <c r="C72" s="181" t="s">
        <v>116</v>
      </c>
      <c r="D72" s="182"/>
      <c r="E72" s="182"/>
      <c r="F72" s="182"/>
      <c r="G72" s="182"/>
      <c r="H72" s="182"/>
      <c r="I72" s="183"/>
    </row>
    <row r="73" spans="1:9" ht="33" customHeight="1" x14ac:dyDescent="0.25">
      <c r="B73" s="68" t="s">
        <v>118</v>
      </c>
      <c r="C73" s="84" t="s">
        <v>117</v>
      </c>
      <c r="D73" s="115" t="s">
        <v>291</v>
      </c>
      <c r="E73" s="69" t="s">
        <v>50</v>
      </c>
      <c r="F73" s="69">
        <v>2</v>
      </c>
      <c r="G73" s="70">
        <v>12000</v>
      </c>
      <c r="H73" s="82">
        <f>F73*G73</f>
        <v>24000</v>
      </c>
      <c r="I73" s="111"/>
    </row>
    <row r="74" spans="1:9" ht="14.25" customHeight="1" x14ac:dyDescent="0.25">
      <c r="B74" s="68"/>
      <c r="C74" s="114" t="s">
        <v>47</v>
      </c>
      <c r="D74" s="115"/>
      <c r="E74" s="69"/>
      <c r="F74" s="69"/>
      <c r="G74" s="70"/>
      <c r="H74" s="95">
        <f>SUM(H73)</f>
        <v>24000</v>
      </c>
      <c r="I74" s="111"/>
    </row>
    <row r="75" spans="1:9" x14ac:dyDescent="0.25">
      <c r="B75" s="79" t="s">
        <v>119</v>
      </c>
      <c r="C75" s="203" t="s">
        <v>120</v>
      </c>
      <c r="D75" s="204"/>
      <c r="E75" s="204"/>
      <c r="F75" s="204"/>
      <c r="G75" s="204"/>
      <c r="H75" s="204"/>
      <c r="I75" s="205"/>
    </row>
    <row r="76" spans="1:9" x14ac:dyDescent="0.25">
      <c r="B76" s="190" t="s">
        <v>121</v>
      </c>
      <c r="C76" s="194" t="s">
        <v>122</v>
      </c>
      <c r="D76" s="187" t="s">
        <v>247</v>
      </c>
      <c r="E76" s="65" t="s">
        <v>62</v>
      </c>
      <c r="F76" s="65" t="s">
        <v>250</v>
      </c>
      <c r="G76" s="65" t="s">
        <v>86</v>
      </c>
      <c r="H76" s="65" t="s">
        <v>13</v>
      </c>
      <c r="I76" s="115"/>
    </row>
    <row r="77" spans="1:9" x14ac:dyDescent="0.25">
      <c r="B77" s="190"/>
      <c r="C77" s="186"/>
      <c r="D77" s="187"/>
      <c r="E77" s="69">
        <v>7</v>
      </c>
      <c r="F77" s="69">
        <v>5</v>
      </c>
      <c r="G77" s="70">
        <v>5100</v>
      </c>
      <c r="H77" s="82">
        <f>E77*F77*G77</f>
        <v>178500</v>
      </c>
      <c r="I77" s="111"/>
    </row>
    <row r="78" spans="1:9" ht="30" x14ac:dyDescent="0.25">
      <c r="B78" s="68" t="s">
        <v>123</v>
      </c>
      <c r="C78" s="113" t="s">
        <v>122</v>
      </c>
      <c r="D78" s="115" t="s">
        <v>248</v>
      </c>
      <c r="E78" s="69">
        <v>3</v>
      </c>
      <c r="F78" s="69">
        <v>3</v>
      </c>
      <c r="G78" s="70">
        <v>3500</v>
      </c>
      <c r="H78" s="82">
        <f>E78*F78*G78</f>
        <v>31500</v>
      </c>
      <c r="I78" s="111"/>
    </row>
    <row r="79" spans="1:9" x14ac:dyDescent="0.25">
      <c r="B79" s="68"/>
      <c r="C79" s="117" t="s">
        <v>47</v>
      </c>
      <c r="D79" s="111"/>
      <c r="E79" s="69"/>
      <c r="F79" s="69"/>
      <c r="G79" s="68"/>
      <c r="H79" s="95">
        <f>SUM(H77:H78)</f>
        <v>210000</v>
      </c>
      <c r="I79" s="111"/>
    </row>
    <row r="80" spans="1:9" s="48" customFormat="1" ht="47.25" customHeight="1" x14ac:dyDescent="0.25">
      <c r="B80" s="106" t="s">
        <v>124</v>
      </c>
      <c r="C80" s="197" t="s">
        <v>346</v>
      </c>
      <c r="D80" s="198"/>
      <c r="E80" s="198"/>
      <c r="F80" s="198"/>
      <c r="G80" s="198"/>
      <c r="H80" s="198"/>
      <c r="I80" s="199"/>
    </row>
    <row r="81" spans="1:9" ht="17.25" customHeight="1" x14ac:dyDescent="0.25">
      <c r="B81" s="193" t="s">
        <v>127</v>
      </c>
      <c r="C81" s="208" t="s">
        <v>267</v>
      </c>
      <c r="D81" s="188" t="s">
        <v>264</v>
      </c>
      <c r="E81" s="66" t="s">
        <v>62</v>
      </c>
      <c r="F81" s="65" t="s">
        <v>250</v>
      </c>
      <c r="G81" s="66" t="s">
        <v>86</v>
      </c>
      <c r="H81" s="66" t="s">
        <v>13</v>
      </c>
      <c r="I81" s="111"/>
    </row>
    <row r="82" spans="1:9" x14ac:dyDescent="0.25">
      <c r="B82" s="193"/>
      <c r="C82" s="188"/>
      <c r="D82" s="188"/>
      <c r="E82" s="69">
        <v>1</v>
      </c>
      <c r="F82" s="69">
        <v>34</v>
      </c>
      <c r="G82" s="70">
        <v>392</v>
      </c>
      <c r="H82" s="82">
        <f>F82*G82</f>
        <v>13328</v>
      </c>
      <c r="I82" s="111"/>
    </row>
    <row r="83" spans="1:9" x14ac:dyDescent="0.25">
      <c r="B83" s="139" t="s">
        <v>128</v>
      </c>
      <c r="C83" s="124" t="s">
        <v>267</v>
      </c>
      <c r="D83" s="124" t="s">
        <v>268</v>
      </c>
      <c r="E83" s="69">
        <v>1</v>
      </c>
      <c r="F83" s="69">
        <v>16</v>
      </c>
      <c r="G83" s="70">
        <v>476</v>
      </c>
      <c r="H83" s="82">
        <v>7616</v>
      </c>
      <c r="I83" s="125"/>
    </row>
    <row r="84" spans="1:9" x14ac:dyDescent="0.25">
      <c r="B84" s="139" t="s">
        <v>129</v>
      </c>
      <c r="C84" s="124" t="s">
        <v>267</v>
      </c>
      <c r="D84" s="124" t="s">
        <v>269</v>
      </c>
      <c r="E84" s="69">
        <v>1</v>
      </c>
      <c r="F84" s="69">
        <v>8</v>
      </c>
      <c r="G84" s="70">
        <v>630</v>
      </c>
      <c r="H84" s="82">
        <v>5040</v>
      </c>
      <c r="I84" s="125"/>
    </row>
    <row r="85" spans="1:9" x14ac:dyDescent="0.25">
      <c r="B85" s="139" t="s">
        <v>130</v>
      </c>
      <c r="C85" s="129" t="s">
        <v>266</v>
      </c>
      <c r="D85" s="111" t="s">
        <v>265</v>
      </c>
      <c r="E85" s="69">
        <v>3</v>
      </c>
      <c r="F85" s="69">
        <v>1</v>
      </c>
      <c r="G85" s="70">
        <v>4760</v>
      </c>
      <c r="H85" s="82">
        <v>14280</v>
      </c>
      <c r="I85" s="111"/>
    </row>
    <row r="86" spans="1:9" x14ac:dyDescent="0.25">
      <c r="B86" s="139" t="s">
        <v>315</v>
      </c>
      <c r="C86" s="113" t="s">
        <v>125</v>
      </c>
      <c r="D86" s="111" t="s">
        <v>270</v>
      </c>
      <c r="E86" s="69">
        <v>1</v>
      </c>
      <c r="F86" s="69" t="s">
        <v>271</v>
      </c>
      <c r="G86" s="70">
        <v>182</v>
      </c>
      <c r="H86" s="82">
        <v>4368</v>
      </c>
      <c r="I86" s="111"/>
    </row>
    <row r="87" spans="1:9" x14ac:dyDescent="0.25">
      <c r="B87" s="139" t="s">
        <v>131</v>
      </c>
      <c r="C87" s="113" t="s">
        <v>126</v>
      </c>
      <c r="D87" s="111" t="s">
        <v>272</v>
      </c>
      <c r="E87" s="69">
        <v>1</v>
      </c>
      <c r="F87" s="69">
        <v>4</v>
      </c>
      <c r="G87" s="70">
        <v>945</v>
      </c>
      <c r="H87" s="82">
        <f t="shared" ref="H87" si="6">F87*G87</f>
        <v>3780</v>
      </c>
      <c r="I87" s="111"/>
    </row>
    <row r="88" spans="1:9" x14ac:dyDescent="0.25">
      <c r="B88" s="139" t="s">
        <v>316</v>
      </c>
      <c r="C88" s="129" t="s">
        <v>273</v>
      </c>
      <c r="D88" s="138" t="s">
        <v>337</v>
      </c>
      <c r="E88" s="69">
        <v>1</v>
      </c>
      <c r="F88" s="69" t="s">
        <v>256</v>
      </c>
      <c r="G88" s="70">
        <v>1739</v>
      </c>
      <c r="H88" s="82">
        <v>1739</v>
      </c>
      <c r="I88" s="125"/>
    </row>
    <row r="89" spans="1:9" x14ac:dyDescent="0.25">
      <c r="B89" s="139" t="s">
        <v>317</v>
      </c>
      <c r="C89" s="129" t="s">
        <v>273</v>
      </c>
      <c r="D89" s="138" t="s">
        <v>337</v>
      </c>
      <c r="E89" s="69">
        <v>1</v>
      </c>
      <c r="F89" s="69" t="s">
        <v>274</v>
      </c>
      <c r="G89" s="70">
        <v>840</v>
      </c>
      <c r="H89" s="82">
        <v>2520</v>
      </c>
      <c r="I89" s="111"/>
    </row>
    <row r="90" spans="1:9" x14ac:dyDescent="0.25">
      <c r="B90" s="139" t="s">
        <v>318</v>
      </c>
      <c r="C90" s="129" t="s">
        <v>275</v>
      </c>
      <c r="D90" s="138" t="s">
        <v>337</v>
      </c>
      <c r="E90" s="69">
        <v>1</v>
      </c>
      <c r="F90" s="69" t="s">
        <v>256</v>
      </c>
      <c r="G90" s="70">
        <v>1624</v>
      </c>
      <c r="H90" s="82">
        <v>1624</v>
      </c>
      <c r="I90" s="125"/>
    </row>
    <row r="91" spans="1:9" x14ac:dyDescent="0.25">
      <c r="B91" s="139" t="s">
        <v>319</v>
      </c>
      <c r="C91" s="129" t="s">
        <v>275</v>
      </c>
      <c r="D91" s="138" t="s">
        <v>337</v>
      </c>
      <c r="E91" s="69">
        <v>1</v>
      </c>
      <c r="F91" s="69" t="s">
        <v>274</v>
      </c>
      <c r="G91" s="70">
        <v>840</v>
      </c>
      <c r="H91" s="82">
        <v>2520</v>
      </c>
      <c r="I91" s="125"/>
    </row>
    <row r="92" spans="1:9" x14ac:dyDescent="0.25">
      <c r="B92" s="139" t="s">
        <v>320</v>
      </c>
      <c r="C92" s="129" t="s">
        <v>276</v>
      </c>
      <c r="D92" s="125" t="s">
        <v>277</v>
      </c>
      <c r="E92" s="69">
        <v>2</v>
      </c>
      <c r="F92" s="69">
        <v>6</v>
      </c>
      <c r="G92" s="70">
        <v>87.5</v>
      </c>
      <c r="H92" s="82">
        <v>1050</v>
      </c>
      <c r="I92" s="125"/>
    </row>
    <row r="93" spans="1:9" x14ac:dyDescent="0.25">
      <c r="B93" s="139" t="s">
        <v>321</v>
      </c>
      <c r="C93" s="145" t="s">
        <v>278</v>
      </c>
      <c r="D93" s="146" t="s">
        <v>334</v>
      </c>
      <c r="E93" s="69">
        <v>1</v>
      </c>
      <c r="F93" s="143">
        <v>2</v>
      </c>
      <c r="G93" s="142">
        <v>994</v>
      </c>
      <c r="H93" s="82">
        <v>1988</v>
      </c>
      <c r="I93" s="125"/>
    </row>
    <row r="94" spans="1:9" x14ac:dyDescent="0.25">
      <c r="A94" s="147"/>
      <c r="B94" s="139" t="s">
        <v>322</v>
      </c>
      <c r="C94" s="157" t="s">
        <v>310</v>
      </c>
      <c r="D94" s="146"/>
      <c r="E94" s="69">
        <v>1</v>
      </c>
      <c r="F94" s="91">
        <v>2</v>
      </c>
      <c r="G94" s="70">
        <v>5800</v>
      </c>
      <c r="H94" s="82">
        <v>11600</v>
      </c>
      <c r="I94" s="125"/>
    </row>
    <row r="95" spans="1:9" x14ac:dyDescent="0.25">
      <c r="B95" s="68"/>
      <c r="C95" s="117" t="s">
        <v>47</v>
      </c>
      <c r="D95" s="111"/>
      <c r="E95" s="69"/>
      <c r="F95" s="69"/>
      <c r="G95" s="68"/>
      <c r="H95" s="95">
        <f>SUM(H82:H94)</f>
        <v>71453</v>
      </c>
      <c r="I95" s="111"/>
    </row>
    <row r="96" spans="1:9" ht="43.5" customHeight="1" x14ac:dyDescent="0.25">
      <c r="B96" s="79" t="s">
        <v>133</v>
      </c>
      <c r="C96" s="197" t="s">
        <v>302</v>
      </c>
      <c r="D96" s="198"/>
      <c r="E96" s="198"/>
      <c r="F96" s="198"/>
      <c r="G96" s="198"/>
      <c r="H96" s="198"/>
      <c r="I96" s="199"/>
    </row>
    <row r="97" spans="2:9" ht="14.25" customHeight="1" x14ac:dyDescent="0.25">
      <c r="B97" s="213" t="s">
        <v>141</v>
      </c>
      <c r="C97" s="214" t="s">
        <v>140</v>
      </c>
      <c r="D97" s="216" t="s">
        <v>339</v>
      </c>
      <c r="E97" s="65" t="s">
        <v>62</v>
      </c>
      <c r="F97" s="65" t="s">
        <v>250</v>
      </c>
      <c r="G97" s="65" t="s">
        <v>86</v>
      </c>
      <c r="H97" s="65" t="s">
        <v>13</v>
      </c>
      <c r="I97" s="115"/>
    </row>
    <row r="98" spans="2:9" ht="14.25" customHeight="1" x14ac:dyDescent="0.25">
      <c r="B98" s="213"/>
      <c r="C98" s="215"/>
      <c r="D98" s="216"/>
      <c r="E98" s="104"/>
      <c r="F98" s="69">
        <v>70</v>
      </c>
      <c r="G98" s="70">
        <v>650</v>
      </c>
      <c r="H98" s="82">
        <v>45500</v>
      </c>
      <c r="I98" s="111"/>
    </row>
    <row r="99" spans="2:9" x14ac:dyDescent="0.25">
      <c r="B99" s="144" t="s">
        <v>142</v>
      </c>
      <c r="C99" s="155" t="s">
        <v>134</v>
      </c>
      <c r="D99" s="146" t="s">
        <v>338</v>
      </c>
      <c r="E99" s="104"/>
      <c r="F99" s="69">
        <v>34</v>
      </c>
      <c r="G99" s="70">
        <v>500</v>
      </c>
      <c r="H99" s="82">
        <v>17000</v>
      </c>
      <c r="I99" s="111"/>
    </row>
    <row r="100" spans="2:9" x14ac:dyDescent="0.25">
      <c r="B100" s="68" t="s">
        <v>143</v>
      </c>
      <c r="C100" s="113" t="s">
        <v>135</v>
      </c>
      <c r="D100" s="111" t="s">
        <v>340</v>
      </c>
      <c r="E100" s="69">
        <v>4</v>
      </c>
      <c r="F100" s="69">
        <v>2</v>
      </c>
      <c r="G100" s="70">
        <v>800</v>
      </c>
      <c r="H100" s="82">
        <v>6400</v>
      </c>
      <c r="I100" s="111"/>
    </row>
    <row r="101" spans="2:9" x14ac:dyDescent="0.25">
      <c r="B101" s="68" t="s">
        <v>144</v>
      </c>
      <c r="C101" s="113" t="s">
        <v>136</v>
      </c>
      <c r="D101" s="111" t="s">
        <v>342</v>
      </c>
      <c r="E101" s="69">
        <v>4</v>
      </c>
      <c r="F101" s="69">
        <v>1</v>
      </c>
      <c r="G101" s="70">
        <v>2750</v>
      </c>
      <c r="H101" s="82">
        <f t="shared" ref="H101:H106" si="7">E101*F101*G101</f>
        <v>11000</v>
      </c>
      <c r="I101" s="111"/>
    </row>
    <row r="102" spans="2:9" x14ac:dyDescent="0.25">
      <c r="B102" s="68" t="s">
        <v>145</v>
      </c>
      <c r="C102" s="113" t="s">
        <v>137</v>
      </c>
      <c r="D102" s="146" t="s">
        <v>343</v>
      </c>
      <c r="E102" s="69">
        <v>1</v>
      </c>
      <c r="F102" s="69">
        <v>22</v>
      </c>
      <c r="G102" s="70">
        <v>150</v>
      </c>
      <c r="H102" s="82">
        <f t="shared" si="7"/>
        <v>3300</v>
      </c>
      <c r="I102" s="111"/>
    </row>
    <row r="103" spans="2:9" x14ac:dyDescent="0.25">
      <c r="B103" s="139" t="s">
        <v>323</v>
      </c>
      <c r="C103" s="113" t="s">
        <v>138</v>
      </c>
      <c r="D103" s="146" t="s">
        <v>345</v>
      </c>
      <c r="E103" s="69">
        <v>3</v>
      </c>
      <c r="F103" s="69">
        <v>1</v>
      </c>
      <c r="G103" s="70">
        <v>400</v>
      </c>
      <c r="H103" s="82">
        <f t="shared" si="7"/>
        <v>1200</v>
      </c>
      <c r="I103" s="111"/>
    </row>
    <row r="104" spans="2:9" x14ac:dyDescent="0.25">
      <c r="B104" s="139" t="s">
        <v>146</v>
      </c>
      <c r="C104" s="113" t="s">
        <v>132</v>
      </c>
      <c r="D104" s="111" t="s">
        <v>114</v>
      </c>
      <c r="E104" s="69">
        <v>4</v>
      </c>
      <c r="F104" s="69">
        <v>1</v>
      </c>
      <c r="G104" s="70">
        <v>525</v>
      </c>
      <c r="H104" s="82">
        <v>2100</v>
      </c>
      <c r="I104" s="111"/>
    </row>
    <row r="105" spans="2:9" x14ac:dyDescent="0.25">
      <c r="B105" s="139" t="s">
        <v>324</v>
      </c>
      <c r="C105" s="113" t="s">
        <v>139</v>
      </c>
      <c r="D105" s="111" t="s">
        <v>341</v>
      </c>
      <c r="E105" s="69">
        <v>4</v>
      </c>
      <c r="F105" s="69">
        <v>4</v>
      </c>
      <c r="G105" s="70">
        <v>250</v>
      </c>
      <c r="H105" s="82">
        <f t="shared" si="7"/>
        <v>4000</v>
      </c>
      <c r="I105" s="111"/>
    </row>
    <row r="106" spans="2:9" x14ac:dyDescent="0.25">
      <c r="B106" s="139" t="s">
        <v>147</v>
      </c>
      <c r="C106" s="113" t="s">
        <v>126</v>
      </c>
      <c r="D106" s="146" t="s">
        <v>344</v>
      </c>
      <c r="E106" s="69">
        <v>3</v>
      </c>
      <c r="F106" s="69">
        <v>2</v>
      </c>
      <c r="G106" s="70">
        <v>600</v>
      </c>
      <c r="H106" s="82">
        <f t="shared" si="7"/>
        <v>3600</v>
      </c>
      <c r="I106" s="111"/>
    </row>
    <row r="107" spans="2:9" x14ac:dyDescent="0.25">
      <c r="B107" s="139" t="s">
        <v>148</v>
      </c>
      <c r="C107" s="158" t="s">
        <v>310</v>
      </c>
      <c r="D107" s="125"/>
      <c r="E107" s="69">
        <v>4</v>
      </c>
      <c r="F107" s="69">
        <v>1</v>
      </c>
      <c r="G107" s="70">
        <v>500</v>
      </c>
      <c r="H107" s="82">
        <v>2000</v>
      </c>
      <c r="I107" s="125"/>
    </row>
    <row r="108" spans="2:9" x14ac:dyDescent="0.25">
      <c r="B108" s="68"/>
      <c r="C108" s="117" t="s">
        <v>47</v>
      </c>
      <c r="D108" s="111"/>
      <c r="E108" s="69"/>
      <c r="F108" s="69"/>
      <c r="G108" s="68"/>
      <c r="H108" s="95">
        <v>96100</v>
      </c>
      <c r="I108" s="111"/>
    </row>
    <row r="109" spans="2:9" ht="30" customHeight="1" x14ac:dyDescent="0.25">
      <c r="B109" s="79" t="s">
        <v>149</v>
      </c>
      <c r="C109" s="209" t="s">
        <v>303</v>
      </c>
      <c r="D109" s="210"/>
      <c r="E109" s="210"/>
      <c r="F109" s="210"/>
      <c r="G109" s="210"/>
      <c r="H109" s="210"/>
      <c r="I109" s="211"/>
    </row>
    <row r="110" spans="2:9" ht="15.75" customHeight="1" x14ac:dyDescent="0.25">
      <c r="B110" s="190" t="s">
        <v>151</v>
      </c>
      <c r="C110" s="212" t="s">
        <v>281</v>
      </c>
      <c r="D110" s="187" t="s">
        <v>279</v>
      </c>
      <c r="E110" s="65" t="s">
        <v>62</v>
      </c>
      <c r="F110" s="65" t="s">
        <v>250</v>
      </c>
      <c r="G110" s="65" t="s">
        <v>86</v>
      </c>
      <c r="H110" s="65" t="s">
        <v>13</v>
      </c>
      <c r="I110" s="89"/>
    </row>
    <row r="111" spans="2:9" ht="27.75" customHeight="1" x14ac:dyDescent="0.25">
      <c r="B111" s="190"/>
      <c r="C111" s="187"/>
      <c r="D111" s="187"/>
      <c r="E111" s="80">
        <v>1</v>
      </c>
      <c r="F111" s="80">
        <v>1</v>
      </c>
      <c r="G111" s="82">
        <v>28300</v>
      </c>
      <c r="H111" s="82">
        <f>E111*F111*G111</f>
        <v>28300</v>
      </c>
      <c r="I111" s="111"/>
    </row>
    <row r="112" spans="2:9" ht="30" x14ac:dyDescent="0.25">
      <c r="B112" s="68" t="s">
        <v>152</v>
      </c>
      <c r="C112" s="129" t="s">
        <v>280</v>
      </c>
      <c r="D112" s="133" t="s">
        <v>304</v>
      </c>
      <c r="E112" s="69">
        <v>1</v>
      </c>
      <c r="F112" s="69">
        <v>1</v>
      </c>
      <c r="G112" s="70">
        <v>21000</v>
      </c>
      <c r="H112" s="82">
        <f t="shared" ref="H112:H115" si="8">E112*F112*G112</f>
        <v>21000</v>
      </c>
      <c r="I112" s="111"/>
    </row>
    <row r="113" spans="2:9" x14ac:dyDescent="0.25">
      <c r="B113" s="139" t="s">
        <v>153</v>
      </c>
      <c r="C113" s="158" t="s">
        <v>310</v>
      </c>
      <c r="D113" s="122"/>
      <c r="E113" s="69">
        <v>2</v>
      </c>
      <c r="F113" s="69">
        <v>1</v>
      </c>
      <c r="G113" s="70">
        <v>2000</v>
      </c>
      <c r="H113" s="82">
        <v>4000</v>
      </c>
      <c r="I113" s="125"/>
    </row>
    <row r="114" spans="2:9" ht="30" x14ac:dyDescent="0.25">
      <c r="B114" s="139" t="s">
        <v>325</v>
      </c>
      <c r="C114" s="113" t="s">
        <v>150</v>
      </c>
      <c r="D114" s="133" t="s">
        <v>305</v>
      </c>
      <c r="E114" s="69">
        <v>1</v>
      </c>
      <c r="F114" s="69">
        <v>1</v>
      </c>
      <c r="G114" s="70">
        <v>20000</v>
      </c>
      <c r="H114" s="82">
        <f t="shared" si="8"/>
        <v>20000</v>
      </c>
      <c r="I114" s="111"/>
    </row>
    <row r="115" spans="2:9" x14ac:dyDescent="0.25">
      <c r="B115" s="139" t="s">
        <v>326</v>
      </c>
      <c r="C115" s="118" t="s">
        <v>244</v>
      </c>
      <c r="D115" s="111"/>
      <c r="E115" s="91">
        <v>1</v>
      </c>
      <c r="F115" s="91">
        <v>1</v>
      </c>
      <c r="G115" s="70">
        <v>6000</v>
      </c>
      <c r="H115" s="82">
        <f t="shared" si="8"/>
        <v>6000</v>
      </c>
      <c r="I115" s="111"/>
    </row>
    <row r="116" spans="2:9" x14ac:dyDescent="0.25">
      <c r="B116" s="68"/>
      <c r="C116" s="117" t="s">
        <v>47</v>
      </c>
      <c r="D116" s="111"/>
      <c r="E116" s="69"/>
      <c r="F116" s="69"/>
      <c r="G116" s="68"/>
      <c r="H116" s="95">
        <f>SUM(H111:H115)</f>
        <v>79300</v>
      </c>
      <c r="I116" s="111"/>
    </row>
    <row r="117" spans="2:9" x14ac:dyDescent="0.25">
      <c r="B117" s="79" t="s">
        <v>154</v>
      </c>
      <c r="C117" s="181" t="s">
        <v>155</v>
      </c>
      <c r="D117" s="182"/>
      <c r="E117" s="182"/>
      <c r="F117" s="182"/>
      <c r="G117" s="182"/>
      <c r="H117" s="182"/>
      <c r="I117" s="183"/>
    </row>
    <row r="118" spans="2:9" x14ac:dyDescent="0.25">
      <c r="B118" s="193" t="s">
        <v>156</v>
      </c>
      <c r="C118" s="217" t="s">
        <v>161</v>
      </c>
      <c r="D118" s="187" t="s">
        <v>282</v>
      </c>
      <c r="E118" s="190"/>
      <c r="F118" s="65" t="s">
        <v>250</v>
      </c>
      <c r="G118" s="66" t="s">
        <v>86</v>
      </c>
      <c r="H118" s="66" t="s">
        <v>13</v>
      </c>
      <c r="I118" s="111"/>
    </row>
    <row r="119" spans="2:9" ht="15" customHeight="1" x14ac:dyDescent="0.25">
      <c r="B119" s="193"/>
      <c r="C119" s="188"/>
      <c r="D119" s="187"/>
      <c r="E119" s="190"/>
      <c r="F119" s="69">
        <v>1000</v>
      </c>
      <c r="G119" s="70">
        <v>10.8</v>
      </c>
      <c r="H119" s="82">
        <f>F119*G119</f>
        <v>10800</v>
      </c>
      <c r="I119" s="111"/>
    </row>
    <row r="120" spans="2:9" ht="45" customHeight="1" x14ac:dyDescent="0.25">
      <c r="B120" s="68" t="s">
        <v>157</v>
      </c>
      <c r="C120" s="113" t="s">
        <v>162</v>
      </c>
      <c r="D120" s="122" t="s">
        <v>283</v>
      </c>
      <c r="E120" s="69"/>
      <c r="F120" s="69">
        <v>1000</v>
      </c>
      <c r="G120" s="70">
        <v>27.72</v>
      </c>
      <c r="H120" s="82">
        <f t="shared" ref="H120:H124" si="9">F120*G120</f>
        <v>27720</v>
      </c>
      <c r="I120" s="111"/>
    </row>
    <row r="121" spans="2:9" x14ac:dyDescent="0.25">
      <c r="B121" s="139" t="s">
        <v>327</v>
      </c>
      <c r="C121" s="129" t="s">
        <v>284</v>
      </c>
      <c r="D121" s="111" t="s">
        <v>164</v>
      </c>
      <c r="E121" s="69"/>
      <c r="F121" s="69">
        <v>2000</v>
      </c>
      <c r="G121" s="70">
        <v>34.619999999999997</v>
      </c>
      <c r="H121" s="82">
        <v>69240</v>
      </c>
      <c r="I121" s="111"/>
    </row>
    <row r="122" spans="2:9" x14ac:dyDescent="0.25">
      <c r="B122" s="139" t="s">
        <v>158</v>
      </c>
      <c r="C122" s="113" t="s">
        <v>163</v>
      </c>
      <c r="D122" s="111" t="s">
        <v>285</v>
      </c>
      <c r="E122" s="69"/>
      <c r="F122" s="69">
        <v>20000</v>
      </c>
      <c r="G122" s="70">
        <v>1.32</v>
      </c>
      <c r="H122" s="82">
        <f t="shared" si="9"/>
        <v>26400</v>
      </c>
      <c r="I122" s="111"/>
    </row>
    <row r="123" spans="2:9" ht="30" customHeight="1" x14ac:dyDescent="0.25">
      <c r="B123" s="139" t="s">
        <v>159</v>
      </c>
      <c r="C123" s="129" t="s">
        <v>287</v>
      </c>
      <c r="D123" s="115" t="s">
        <v>286</v>
      </c>
      <c r="E123" s="69"/>
      <c r="F123" s="69">
        <v>1000</v>
      </c>
      <c r="G123" s="70">
        <v>6.6</v>
      </c>
      <c r="H123" s="82">
        <f t="shared" si="9"/>
        <v>6600</v>
      </c>
      <c r="I123" s="111"/>
    </row>
    <row r="124" spans="2:9" ht="30" customHeight="1" x14ac:dyDescent="0.25">
      <c r="B124" s="139" t="s">
        <v>160</v>
      </c>
      <c r="C124" s="129" t="s">
        <v>288</v>
      </c>
      <c r="D124" s="122" t="s">
        <v>286</v>
      </c>
      <c r="E124" s="69"/>
      <c r="F124" s="69">
        <v>1000</v>
      </c>
      <c r="G124" s="70">
        <v>6.6</v>
      </c>
      <c r="H124" s="82">
        <f t="shared" si="9"/>
        <v>6600</v>
      </c>
      <c r="I124" s="125"/>
    </row>
    <row r="125" spans="2:9" ht="15" customHeight="1" x14ac:dyDescent="0.25">
      <c r="B125" s="68"/>
      <c r="C125" s="117" t="s">
        <v>47</v>
      </c>
      <c r="D125" s="111"/>
      <c r="E125" s="69"/>
      <c r="F125" s="69"/>
      <c r="G125" s="68"/>
      <c r="H125" s="95">
        <v>147360</v>
      </c>
      <c r="I125" s="111"/>
    </row>
    <row r="126" spans="2:9" x14ac:dyDescent="0.25">
      <c r="B126" s="79" t="s">
        <v>166</v>
      </c>
      <c r="C126" s="181" t="s">
        <v>165</v>
      </c>
      <c r="D126" s="182"/>
      <c r="E126" s="182"/>
      <c r="F126" s="182"/>
      <c r="G126" s="182"/>
      <c r="H126" s="182"/>
      <c r="I126" s="183"/>
    </row>
    <row r="127" spans="2:9" x14ac:dyDescent="0.25">
      <c r="B127" s="218" t="s">
        <v>167</v>
      </c>
      <c r="C127" s="194" t="s">
        <v>174</v>
      </c>
      <c r="D127" s="187" t="s">
        <v>171</v>
      </c>
      <c r="E127" s="190"/>
      <c r="F127" s="65" t="s">
        <v>250</v>
      </c>
      <c r="G127" s="66" t="s">
        <v>183</v>
      </c>
      <c r="H127" s="90" t="s">
        <v>13</v>
      </c>
      <c r="I127" s="111"/>
    </row>
    <row r="128" spans="2:9" x14ac:dyDescent="0.25">
      <c r="B128" s="190"/>
      <c r="C128" s="186"/>
      <c r="D128" s="187"/>
      <c r="E128" s="190"/>
      <c r="F128" s="69">
        <v>200</v>
      </c>
      <c r="G128" s="70">
        <v>35</v>
      </c>
      <c r="H128" s="82">
        <f>F128*G128</f>
        <v>7000</v>
      </c>
      <c r="I128" s="111"/>
    </row>
    <row r="129" spans="2:9" ht="30" x14ac:dyDescent="0.25">
      <c r="B129" s="81" t="s">
        <v>168</v>
      </c>
      <c r="C129" s="113" t="s">
        <v>175</v>
      </c>
      <c r="D129" s="115" t="s">
        <v>173</v>
      </c>
      <c r="E129" s="69"/>
      <c r="F129" s="69">
        <v>30</v>
      </c>
      <c r="G129" s="70">
        <v>264</v>
      </c>
      <c r="H129" s="82">
        <f t="shared" ref="H129:H133" si="10">F129*G129</f>
        <v>7920</v>
      </c>
      <c r="I129" s="111"/>
    </row>
    <row r="130" spans="2:9" ht="30" x14ac:dyDescent="0.25">
      <c r="B130" s="81" t="s">
        <v>169</v>
      </c>
      <c r="C130" s="118" t="s">
        <v>245</v>
      </c>
      <c r="D130" s="115" t="s">
        <v>176</v>
      </c>
      <c r="E130" s="69"/>
      <c r="F130" s="69">
        <v>500</v>
      </c>
      <c r="G130" s="70">
        <v>70.599999999999994</v>
      </c>
      <c r="H130" s="82">
        <f t="shared" si="10"/>
        <v>35300</v>
      </c>
      <c r="I130" s="111"/>
    </row>
    <row r="131" spans="2:9" x14ac:dyDescent="0.25">
      <c r="B131" s="81" t="s">
        <v>170</v>
      </c>
      <c r="C131" s="113" t="s">
        <v>177</v>
      </c>
      <c r="D131" s="111"/>
      <c r="E131" s="69"/>
      <c r="F131" s="69">
        <v>500</v>
      </c>
      <c r="G131" s="70">
        <v>84</v>
      </c>
      <c r="H131" s="82">
        <f t="shared" si="10"/>
        <v>42000</v>
      </c>
      <c r="I131" s="111"/>
    </row>
    <row r="132" spans="2:9" x14ac:dyDescent="0.25">
      <c r="B132" s="81" t="s">
        <v>181</v>
      </c>
      <c r="C132" s="113" t="s">
        <v>178</v>
      </c>
      <c r="D132" s="111" t="s">
        <v>172</v>
      </c>
      <c r="E132" s="69"/>
      <c r="F132" s="69">
        <v>500</v>
      </c>
      <c r="G132" s="70">
        <v>6.2</v>
      </c>
      <c r="H132" s="82">
        <f t="shared" si="10"/>
        <v>3100</v>
      </c>
      <c r="I132" s="111"/>
    </row>
    <row r="133" spans="2:9" ht="30" x14ac:dyDescent="0.25">
      <c r="B133" s="81" t="s">
        <v>182</v>
      </c>
      <c r="C133" s="113" t="s">
        <v>179</v>
      </c>
      <c r="D133" s="115" t="s">
        <v>180</v>
      </c>
      <c r="E133" s="69"/>
      <c r="F133" s="69">
        <v>500</v>
      </c>
      <c r="G133" s="70">
        <v>6.57</v>
      </c>
      <c r="H133" s="82">
        <f t="shared" si="10"/>
        <v>3285</v>
      </c>
      <c r="I133" s="111"/>
    </row>
    <row r="134" spans="2:9" x14ac:dyDescent="0.25">
      <c r="B134" s="79"/>
      <c r="C134" s="117" t="s">
        <v>47</v>
      </c>
      <c r="D134" s="111"/>
      <c r="E134" s="69"/>
      <c r="F134" s="69"/>
      <c r="G134" s="68"/>
      <c r="H134" s="95">
        <f>SUM(H128:H133)</f>
        <v>98605</v>
      </c>
      <c r="I134" s="111"/>
    </row>
    <row r="135" spans="2:9" x14ac:dyDescent="0.25">
      <c r="B135" s="79" t="s">
        <v>184</v>
      </c>
      <c r="C135" s="181" t="s">
        <v>193</v>
      </c>
      <c r="D135" s="182"/>
      <c r="E135" s="182"/>
      <c r="F135" s="182"/>
      <c r="G135" s="182"/>
      <c r="H135" s="182"/>
      <c r="I135" s="183"/>
    </row>
    <row r="136" spans="2:9" x14ac:dyDescent="0.25">
      <c r="B136" s="220" t="s">
        <v>185</v>
      </c>
      <c r="C136" s="219" t="s">
        <v>329</v>
      </c>
      <c r="D136" s="188" t="s">
        <v>186</v>
      </c>
      <c r="E136" s="190"/>
      <c r="F136" s="65" t="s">
        <v>250</v>
      </c>
      <c r="G136" s="66" t="s">
        <v>183</v>
      </c>
      <c r="H136" s="90" t="s">
        <v>13</v>
      </c>
      <c r="I136" s="111"/>
    </row>
    <row r="137" spans="2:9" x14ac:dyDescent="0.25">
      <c r="B137" s="221"/>
      <c r="C137" s="192"/>
      <c r="D137" s="188"/>
      <c r="E137" s="190"/>
      <c r="F137" s="69">
        <v>20</v>
      </c>
      <c r="G137" s="70">
        <v>500</v>
      </c>
      <c r="H137" s="82">
        <f>F137*G137</f>
        <v>10000</v>
      </c>
      <c r="I137" s="111"/>
    </row>
    <row r="138" spans="2:9" x14ac:dyDescent="0.25">
      <c r="B138" s="79"/>
      <c r="C138" s="117" t="s">
        <v>47</v>
      </c>
      <c r="D138" s="111"/>
      <c r="E138" s="69"/>
      <c r="F138" s="69"/>
      <c r="G138" s="68"/>
      <c r="H138" s="95">
        <f>SUM(H137)</f>
        <v>10000</v>
      </c>
      <c r="I138" s="111"/>
    </row>
    <row r="139" spans="2:9" x14ac:dyDescent="0.25">
      <c r="B139" s="79" t="s">
        <v>187</v>
      </c>
      <c r="C139" s="222" t="s">
        <v>300</v>
      </c>
      <c r="D139" s="223"/>
      <c r="E139" s="223"/>
      <c r="F139" s="223"/>
      <c r="G139" s="223"/>
      <c r="H139" s="223"/>
      <c r="I139" s="224"/>
    </row>
    <row r="140" spans="2:9" x14ac:dyDescent="0.25">
      <c r="B140" s="225" t="s">
        <v>188</v>
      </c>
      <c r="C140" s="217" t="s">
        <v>191</v>
      </c>
      <c r="D140" s="188" t="s">
        <v>330</v>
      </c>
      <c r="E140" s="190"/>
      <c r="F140" s="65" t="s">
        <v>250</v>
      </c>
      <c r="G140" s="66" t="s">
        <v>183</v>
      </c>
      <c r="H140" s="90" t="s">
        <v>13</v>
      </c>
      <c r="I140" s="111"/>
    </row>
    <row r="141" spans="2:9" ht="14.25" customHeight="1" x14ac:dyDescent="0.25">
      <c r="B141" s="225"/>
      <c r="C141" s="217"/>
      <c r="D141" s="188"/>
      <c r="E141" s="190"/>
      <c r="F141" s="69">
        <v>4</v>
      </c>
      <c r="G141" s="68">
        <v>780</v>
      </c>
      <c r="H141" s="82">
        <f>F141*G141</f>
        <v>3120</v>
      </c>
      <c r="I141" s="111"/>
    </row>
    <row r="142" spans="2:9" x14ac:dyDescent="0.25">
      <c r="B142" s="79"/>
      <c r="C142" s="117" t="s">
        <v>47</v>
      </c>
      <c r="D142" s="111"/>
      <c r="E142" s="69"/>
      <c r="F142" s="69"/>
      <c r="G142" s="68"/>
      <c r="H142" s="95">
        <f>SUM(H141)</f>
        <v>3120</v>
      </c>
      <c r="I142" s="111"/>
    </row>
    <row r="143" spans="2:9" x14ac:dyDescent="0.25">
      <c r="B143" s="79" t="s">
        <v>189</v>
      </c>
      <c r="C143" s="181" t="s">
        <v>192</v>
      </c>
      <c r="D143" s="182"/>
      <c r="E143" s="182"/>
      <c r="F143" s="182"/>
      <c r="G143" s="182"/>
      <c r="H143" s="182"/>
      <c r="I143" s="183"/>
    </row>
    <row r="144" spans="2:9" x14ac:dyDescent="0.25">
      <c r="B144" s="218" t="s">
        <v>190</v>
      </c>
      <c r="C144" s="194" t="s">
        <v>194</v>
      </c>
      <c r="D144" s="186" t="s">
        <v>195</v>
      </c>
      <c r="E144" s="119"/>
      <c r="F144" s="65" t="s">
        <v>251</v>
      </c>
      <c r="G144" s="66" t="s">
        <v>183</v>
      </c>
      <c r="H144" s="66" t="s">
        <v>13</v>
      </c>
      <c r="I144" s="116"/>
    </row>
    <row r="145" spans="2:9" x14ac:dyDescent="0.25">
      <c r="B145" s="190"/>
      <c r="C145" s="186"/>
      <c r="D145" s="186"/>
      <c r="E145" s="69"/>
      <c r="F145" s="69">
        <v>6</v>
      </c>
      <c r="G145" s="70">
        <v>5500</v>
      </c>
      <c r="H145" s="82">
        <f>F145*G145</f>
        <v>33000</v>
      </c>
      <c r="I145" s="111"/>
    </row>
    <row r="146" spans="2:9" x14ac:dyDescent="0.25">
      <c r="B146" s="68"/>
      <c r="C146" s="117" t="s">
        <v>47</v>
      </c>
      <c r="D146" s="111"/>
      <c r="E146" s="69"/>
      <c r="F146" s="69"/>
      <c r="G146" s="68"/>
      <c r="H146" s="95">
        <f>SUM(H145)</f>
        <v>33000</v>
      </c>
      <c r="I146" s="111"/>
    </row>
    <row r="147" spans="2:9" x14ac:dyDescent="0.25">
      <c r="B147" s="79" t="s">
        <v>196</v>
      </c>
      <c r="C147" s="181" t="s">
        <v>232</v>
      </c>
      <c r="D147" s="182"/>
      <c r="E147" s="182"/>
      <c r="F147" s="182"/>
      <c r="G147" s="182"/>
      <c r="H147" s="182"/>
      <c r="I147" s="183"/>
    </row>
    <row r="148" spans="2:9" ht="15" customHeight="1" x14ac:dyDescent="0.25">
      <c r="B148" s="226" t="s">
        <v>198</v>
      </c>
      <c r="C148" s="227" t="s">
        <v>228</v>
      </c>
      <c r="D148" s="187" t="s">
        <v>241</v>
      </c>
      <c r="E148" s="190"/>
      <c r="F148" s="65" t="s">
        <v>250</v>
      </c>
      <c r="G148" s="66" t="s">
        <v>183</v>
      </c>
      <c r="H148" s="90" t="s">
        <v>13</v>
      </c>
      <c r="I148" s="160"/>
    </row>
    <row r="149" spans="2:9" ht="17.25" customHeight="1" x14ac:dyDescent="0.25">
      <c r="B149" s="190"/>
      <c r="C149" s="186"/>
      <c r="D149" s="186"/>
      <c r="E149" s="190"/>
      <c r="F149" s="69">
        <v>50</v>
      </c>
      <c r="G149" s="70">
        <v>85</v>
      </c>
      <c r="H149" s="165">
        <f>G149*F149</f>
        <v>4250</v>
      </c>
      <c r="I149" s="160"/>
    </row>
    <row r="150" spans="2:9" ht="47.25" customHeight="1" x14ac:dyDescent="0.25">
      <c r="B150" s="68" t="s">
        <v>202</v>
      </c>
      <c r="C150" s="166" t="s">
        <v>228</v>
      </c>
      <c r="D150" s="161" t="s">
        <v>240</v>
      </c>
      <c r="E150" s="69"/>
      <c r="F150" s="69">
        <v>100</v>
      </c>
      <c r="G150" s="70">
        <v>160</v>
      </c>
      <c r="H150" s="165">
        <f>G150*F150</f>
        <v>16000</v>
      </c>
      <c r="I150" s="160"/>
    </row>
    <row r="151" spans="2:9" ht="21" customHeight="1" x14ac:dyDescent="0.25">
      <c r="B151" s="68" t="s">
        <v>203</v>
      </c>
      <c r="C151" s="166" t="s">
        <v>226</v>
      </c>
      <c r="D151" s="160" t="s">
        <v>242</v>
      </c>
      <c r="E151" s="69"/>
      <c r="F151" s="69">
        <v>1000</v>
      </c>
      <c r="G151" s="70">
        <v>12</v>
      </c>
      <c r="H151" s="165">
        <f>G151*F151</f>
        <v>12000</v>
      </c>
      <c r="I151" s="160"/>
    </row>
    <row r="152" spans="2:9" x14ac:dyDescent="0.25">
      <c r="B152" s="68"/>
      <c r="C152" s="163" t="s">
        <v>47</v>
      </c>
      <c r="D152" s="160"/>
      <c r="E152" s="69"/>
      <c r="F152" s="69"/>
      <c r="G152" s="162"/>
      <c r="H152" s="95">
        <f>SUM(H149:H151)</f>
        <v>32250</v>
      </c>
      <c r="I152" s="160"/>
    </row>
    <row r="153" spans="2:9" x14ac:dyDescent="0.25">
      <c r="B153" s="79" t="s">
        <v>204</v>
      </c>
      <c r="C153" s="181" t="s">
        <v>246</v>
      </c>
      <c r="D153" s="182"/>
      <c r="E153" s="182"/>
      <c r="F153" s="182"/>
      <c r="G153" s="182"/>
      <c r="H153" s="182"/>
      <c r="I153" s="183"/>
    </row>
    <row r="154" spans="2:9" x14ac:dyDescent="0.25">
      <c r="B154" s="190" t="s">
        <v>206</v>
      </c>
      <c r="C154" s="228" t="s">
        <v>224</v>
      </c>
      <c r="D154" s="187" t="s">
        <v>249</v>
      </c>
      <c r="E154" s="190"/>
      <c r="F154" s="65" t="s">
        <v>250</v>
      </c>
      <c r="G154" s="66" t="s">
        <v>183</v>
      </c>
      <c r="H154" s="90" t="s">
        <v>13</v>
      </c>
      <c r="I154" s="170"/>
    </row>
    <row r="155" spans="2:9" x14ac:dyDescent="0.25">
      <c r="B155" s="190"/>
      <c r="C155" s="229"/>
      <c r="D155" s="187"/>
      <c r="E155" s="190"/>
      <c r="F155" s="69">
        <v>1</v>
      </c>
      <c r="G155" s="70">
        <v>6000</v>
      </c>
      <c r="H155" s="93">
        <f>G155*F155</f>
        <v>6000</v>
      </c>
      <c r="I155" s="170"/>
    </row>
    <row r="156" spans="2:9" ht="30" x14ac:dyDescent="0.25">
      <c r="B156" s="167" t="s">
        <v>207</v>
      </c>
      <c r="C156" s="169" t="s">
        <v>225</v>
      </c>
      <c r="D156" s="168" t="s">
        <v>236</v>
      </c>
      <c r="E156" s="69"/>
      <c r="F156" s="69">
        <v>10</v>
      </c>
      <c r="G156" s="70">
        <v>300</v>
      </c>
      <c r="H156" s="93">
        <f t="shared" ref="H156:H159" si="11">G156*F156</f>
        <v>3000</v>
      </c>
      <c r="I156" s="170"/>
    </row>
    <row r="157" spans="2:9" ht="30" x14ac:dyDescent="0.25">
      <c r="B157" s="167" t="s">
        <v>208</v>
      </c>
      <c r="C157" s="169" t="s">
        <v>225</v>
      </c>
      <c r="D157" s="168" t="s">
        <v>237</v>
      </c>
      <c r="E157" s="69"/>
      <c r="F157" s="69">
        <v>100</v>
      </c>
      <c r="G157" s="70">
        <v>60</v>
      </c>
      <c r="H157" s="93">
        <f t="shared" si="11"/>
        <v>6000</v>
      </c>
      <c r="I157" s="170"/>
    </row>
    <row r="158" spans="2:9" ht="21" customHeight="1" x14ac:dyDescent="0.25">
      <c r="B158" s="167" t="s">
        <v>347</v>
      </c>
      <c r="C158" s="169" t="s">
        <v>226</v>
      </c>
      <c r="D158" s="170" t="s">
        <v>238</v>
      </c>
      <c r="E158" s="69"/>
      <c r="F158" s="69">
        <v>100</v>
      </c>
      <c r="G158" s="70">
        <v>20</v>
      </c>
      <c r="H158" s="93">
        <f t="shared" si="11"/>
        <v>2000</v>
      </c>
      <c r="I158" s="170"/>
    </row>
    <row r="159" spans="2:9" ht="30" x14ac:dyDescent="0.25">
      <c r="B159" s="167" t="s">
        <v>348</v>
      </c>
      <c r="C159" s="169" t="s">
        <v>225</v>
      </c>
      <c r="D159" s="168" t="s">
        <v>239</v>
      </c>
      <c r="E159" s="69"/>
      <c r="F159" s="69">
        <v>50</v>
      </c>
      <c r="G159" s="70">
        <v>300</v>
      </c>
      <c r="H159" s="93">
        <f t="shared" si="11"/>
        <v>15000</v>
      </c>
      <c r="I159" s="170"/>
    </row>
    <row r="160" spans="2:9" x14ac:dyDescent="0.25">
      <c r="B160" s="79"/>
      <c r="C160" s="171" t="s">
        <v>47</v>
      </c>
      <c r="D160" s="170"/>
      <c r="E160" s="69"/>
      <c r="F160" s="69"/>
      <c r="G160" s="70"/>
      <c r="H160" s="95">
        <f>SUM(H155:H159)</f>
        <v>32000</v>
      </c>
      <c r="I160" s="170"/>
    </row>
    <row r="161" spans="2:9" x14ac:dyDescent="0.25">
      <c r="B161" s="79" t="s">
        <v>211</v>
      </c>
      <c r="C161" s="181" t="s">
        <v>210</v>
      </c>
      <c r="D161" s="182"/>
      <c r="E161" s="182"/>
      <c r="F161" s="182"/>
      <c r="G161" s="182"/>
      <c r="H161" s="182"/>
      <c r="I161" s="183"/>
    </row>
    <row r="162" spans="2:9" x14ac:dyDescent="0.25">
      <c r="B162" s="190" t="s">
        <v>212</v>
      </c>
      <c r="C162" s="196" t="s">
        <v>213</v>
      </c>
      <c r="D162" s="186"/>
      <c r="E162" s="190"/>
      <c r="F162" s="65" t="s">
        <v>250</v>
      </c>
      <c r="G162" s="66" t="s">
        <v>183</v>
      </c>
      <c r="H162" s="90" t="s">
        <v>13</v>
      </c>
      <c r="I162" s="111"/>
    </row>
    <row r="163" spans="2:9" x14ac:dyDescent="0.25">
      <c r="B163" s="190"/>
      <c r="C163" s="196"/>
      <c r="D163" s="186"/>
      <c r="E163" s="190"/>
      <c r="F163" s="69">
        <v>700</v>
      </c>
      <c r="G163" s="68">
        <v>4.9000000000000004</v>
      </c>
      <c r="H163" s="93">
        <v>3430</v>
      </c>
      <c r="I163" s="111"/>
    </row>
    <row r="164" spans="2:9" x14ac:dyDescent="0.25">
      <c r="B164" s="68"/>
      <c r="C164" s="117"/>
      <c r="D164" s="111"/>
      <c r="E164" s="69"/>
      <c r="F164" s="69"/>
      <c r="G164" s="68"/>
      <c r="H164" s="95">
        <f>SUM(H163)</f>
        <v>3430</v>
      </c>
      <c r="I164" s="111"/>
    </row>
    <row r="165" spans="2:9" x14ac:dyDescent="0.25">
      <c r="B165" s="79" t="s">
        <v>214</v>
      </c>
      <c r="C165" s="181" t="s">
        <v>221</v>
      </c>
      <c r="D165" s="182"/>
      <c r="E165" s="182"/>
      <c r="F165" s="182"/>
      <c r="G165" s="182"/>
      <c r="H165" s="182"/>
      <c r="I165" s="183"/>
    </row>
    <row r="166" spans="2:9" ht="15" customHeight="1" x14ac:dyDescent="0.25">
      <c r="B166" s="190" t="s">
        <v>215</v>
      </c>
      <c r="C166" s="189" t="s">
        <v>219</v>
      </c>
      <c r="D166" s="188" t="s">
        <v>217</v>
      </c>
      <c r="E166" s="65" t="s">
        <v>62</v>
      </c>
      <c r="F166" s="65" t="s">
        <v>250</v>
      </c>
      <c r="G166" s="66" t="s">
        <v>183</v>
      </c>
      <c r="H166" s="90" t="s">
        <v>13</v>
      </c>
      <c r="I166" s="111"/>
    </row>
    <row r="167" spans="2:9" x14ac:dyDescent="0.25">
      <c r="B167" s="190"/>
      <c r="C167" s="187"/>
      <c r="D167" s="188"/>
      <c r="E167" s="69">
        <v>14</v>
      </c>
      <c r="F167" s="69">
        <v>100</v>
      </c>
      <c r="G167" s="70">
        <v>15</v>
      </c>
      <c r="H167" s="93">
        <f>G167*F167*E167</f>
        <v>21000</v>
      </c>
      <c r="I167" s="111"/>
    </row>
    <row r="168" spans="2:9" x14ac:dyDescent="0.25">
      <c r="B168" s="193" t="s">
        <v>216</v>
      </c>
      <c r="C168" s="191" t="s">
        <v>218</v>
      </c>
      <c r="D168" s="188" t="s">
        <v>217</v>
      </c>
      <c r="E168" s="65" t="s">
        <v>220</v>
      </c>
      <c r="F168" s="65" t="s">
        <v>250</v>
      </c>
      <c r="G168" s="66" t="s">
        <v>183</v>
      </c>
      <c r="H168" s="90" t="s">
        <v>13</v>
      </c>
      <c r="I168" s="111"/>
    </row>
    <row r="169" spans="2:9" x14ac:dyDescent="0.25">
      <c r="B169" s="193"/>
      <c r="C169" s="192"/>
      <c r="D169" s="188"/>
      <c r="E169" s="69">
        <v>1</v>
      </c>
      <c r="F169" s="69">
        <v>17</v>
      </c>
      <c r="G169" s="70">
        <v>1500</v>
      </c>
      <c r="H169" s="93">
        <f>G169*F169*E169</f>
        <v>25500</v>
      </c>
      <c r="I169" s="111"/>
    </row>
    <row r="170" spans="2:9" x14ac:dyDescent="0.25">
      <c r="B170" s="137"/>
      <c r="C170" s="136"/>
      <c r="D170" s="135"/>
      <c r="E170" s="119"/>
      <c r="F170" s="65" t="s">
        <v>251</v>
      </c>
      <c r="G170" s="66" t="s">
        <v>183</v>
      </c>
      <c r="H170" s="66" t="s">
        <v>13</v>
      </c>
      <c r="I170" s="134"/>
    </row>
    <row r="171" spans="2:9" ht="21" customHeight="1" x14ac:dyDescent="0.25">
      <c r="B171" s="139" t="s">
        <v>328</v>
      </c>
      <c r="C171" s="118" t="s">
        <v>222</v>
      </c>
      <c r="D171" s="132" t="s">
        <v>306</v>
      </c>
      <c r="E171" s="69"/>
      <c r="F171" s="156">
        <v>1</v>
      </c>
      <c r="G171" s="70">
        <v>7234.16</v>
      </c>
      <c r="H171" s="93">
        <f>G171</f>
        <v>7234.16</v>
      </c>
      <c r="I171" s="111"/>
    </row>
    <row r="172" spans="2:9" x14ac:dyDescent="0.25">
      <c r="B172" s="68"/>
      <c r="C172" s="117" t="s">
        <v>47</v>
      </c>
      <c r="D172" s="111"/>
      <c r="E172" s="69"/>
      <c r="F172" s="69"/>
      <c r="G172" s="70"/>
      <c r="H172" s="95">
        <v>53734.16</v>
      </c>
      <c r="I172" s="111"/>
    </row>
    <row r="173" spans="2:9" x14ac:dyDescent="0.25">
      <c r="B173" s="79" t="s">
        <v>223</v>
      </c>
      <c r="C173" s="92" t="s">
        <v>205</v>
      </c>
      <c r="D173" s="170"/>
      <c r="E173" s="69"/>
      <c r="F173" s="69"/>
      <c r="G173" s="167"/>
      <c r="H173" s="88"/>
      <c r="I173" s="170"/>
    </row>
    <row r="174" spans="2:9" ht="15" customHeight="1" x14ac:dyDescent="0.25">
      <c r="B174" s="184" t="s">
        <v>229</v>
      </c>
      <c r="C174" s="185" t="s">
        <v>205</v>
      </c>
      <c r="D174" s="187" t="s">
        <v>209</v>
      </c>
      <c r="E174" s="65" t="s">
        <v>201</v>
      </c>
      <c r="F174" s="65" t="s">
        <v>251</v>
      </c>
      <c r="G174" s="66" t="s">
        <v>183</v>
      </c>
      <c r="H174" s="66" t="s">
        <v>13</v>
      </c>
      <c r="I174" s="170"/>
    </row>
    <row r="175" spans="2:9" ht="15" customHeight="1" x14ac:dyDescent="0.25">
      <c r="B175" s="184"/>
      <c r="C175" s="186"/>
      <c r="D175" s="186"/>
      <c r="E175" s="69">
        <v>3</v>
      </c>
      <c r="F175" s="69">
        <v>2</v>
      </c>
      <c r="G175" s="167">
        <v>449.64</v>
      </c>
      <c r="H175" s="172">
        <f>G175*F175*E175</f>
        <v>2697.84</v>
      </c>
      <c r="I175" s="170"/>
    </row>
    <row r="176" spans="2:9" ht="29.25" customHeight="1" x14ac:dyDescent="0.25">
      <c r="B176" s="68" t="s">
        <v>230</v>
      </c>
      <c r="C176" s="173" t="s">
        <v>205</v>
      </c>
      <c r="D176" s="168" t="s">
        <v>331</v>
      </c>
      <c r="E176" s="69">
        <v>9</v>
      </c>
      <c r="F176" s="69">
        <v>1</v>
      </c>
      <c r="G176" s="167">
        <v>449.64</v>
      </c>
      <c r="H176" s="172">
        <f t="shared" ref="H176:H177" si="12">G176*F176*E176</f>
        <v>4046.7599999999998</v>
      </c>
      <c r="I176" s="170"/>
    </row>
    <row r="177" spans="2:9" ht="30" x14ac:dyDescent="0.25">
      <c r="B177" s="68" t="s">
        <v>231</v>
      </c>
      <c r="C177" s="173" t="s">
        <v>205</v>
      </c>
      <c r="D177" s="168" t="s">
        <v>332</v>
      </c>
      <c r="E177" s="69">
        <v>6</v>
      </c>
      <c r="F177" s="69">
        <v>1</v>
      </c>
      <c r="G177" s="167">
        <v>449.64</v>
      </c>
      <c r="H177" s="172">
        <f t="shared" si="12"/>
        <v>2697.84</v>
      </c>
      <c r="I177" s="170"/>
    </row>
    <row r="178" spans="2:9" x14ac:dyDescent="0.25">
      <c r="B178" s="96"/>
      <c r="C178" s="171" t="s">
        <v>47</v>
      </c>
      <c r="D178" s="170"/>
      <c r="E178" s="69"/>
      <c r="F178" s="69"/>
      <c r="G178" s="167"/>
      <c r="H178" s="95">
        <f>SUM(H175:H177)</f>
        <v>9442.44</v>
      </c>
      <c r="I178" s="170"/>
    </row>
    <row r="179" spans="2:9" x14ac:dyDescent="0.25">
      <c r="B179" s="79" t="s">
        <v>227</v>
      </c>
      <c r="C179" s="181" t="s">
        <v>197</v>
      </c>
      <c r="D179" s="182"/>
      <c r="E179" s="182"/>
      <c r="F179" s="182"/>
      <c r="G179" s="182"/>
      <c r="H179" s="182"/>
      <c r="I179" s="183"/>
    </row>
    <row r="180" spans="2:9" ht="15" customHeight="1" x14ac:dyDescent="0.25">
      <c r="B180" s="195" t="s">
        <v>233</v>
      </c>
      <c r="C180" s="194" t="s">
        <v>199</v>
      </c>
      <c r="D180" s="187" t="s">
        <v>289</v>
      </c>
      <c r="E180" s="65" t="s">
        <v>201</v>
      </c>
      <c r="F180" s="65" t="s">
        <v>251</v>
      </c>
      <c r="G180" s="66" t="s">
        <v>183</v>
      </c>
      <c r="H180" s="66" t="s">
        <v>13</v>
      </c>
      <c r="I180" s="160"/>
    </row>
    <row r="181" spans="2:9" ht="16.5" customHeight="1" x14ac:dyDescent="0.25">
      <c r="B181" s="195"/>
      <c r="C181" s="194"/>
      <c r="D181" s="187"/>
      <c r="E181" s="69">
        <v>3</v>
      </c>
      <c r="F181" s="69">
        <v>2</v>
      </c>
      <c r="G181" s="70">
        <v>140</v>
      </c>
      <c r="H181" s="82">
        <v>1680</v>
      </c>
      <c r="I181" s="160"/>
    </row>
    <row r="182" spans="2:9" ht="31.5" customHeight="1" x14ac:dyDescent="0.25">
      <c r="B182" s="120" t="s">
        <v>234</v>
      </c>
      <c r="C182" s="164" t="s">
        <v>199</v>
      </c>
      <c r="D182" s="161" t="s">
        <v>333</v>
      </c>
      <c r="E182" s="69">
        <v>9</v>
      </c>
      <c r="F182" s="69">
        <v>3</v>
      </c>
      <c r="G182" s="70">
        <v>140</v>
      </c>
      <c r="H182" s="82">
        <v>3780</v>
      </c>
      <c r="I182" s="160"/>
    </row>
    <row r="183" spans="2:9" x14ac:dyDescent="0.25">
      <c r="B183" s="94" t="s">
        <v>235</v>
      </c>
      <c r="C183" s="164" t="s">
        <v>200</v>
      </c>
      <c r="D183" s="160" t="s">
        <v>290</v>
      </c>
      <c r="E183" s="69">
        <v>7</v>
      </c>
      <c r="F183" s="69">
        <v>2</v>
      </c>
      <c r="G183" s="70">
        <v>140</v>
      </c>
      <c r="H183" s="82">
        <v>11760</v>
      </c>
      <c r="I183" s="160"/>
    </row>
    <row r="184" spans="2:9" x14ac:dyDescent="0.25">
      <c r="B184" s="68"/>
      <c r="C184" s="163" t="s">
        <v>47</v>
      </c>
      <c r="D184" s="160"/>
      <c r="E184" s="69"/>
      <c r="F184" s="69"/>
      <c r="G184" s="162"/>
      <c r="H184" s="95">
        <f>SUM(H181:H183)</f>
        <v>17220</v>
      </c>
      <c r="I184" s="160"/>
    </row>
    <row r="185" spans="2:9" x14ac:dyDescent="0.25">
      <c r="B185" s="174"/>
      <c r="C185" s="177" t="s">
        <v>46</v>
      </c>
      <c r="D185" s="175"/>
      <c r="E185" s="69"/>
      <c r="F185" s="69"/>
      <c r="G185" s="174"/>
      <c r="H185" s="95">
        <v>2500000</v>
      </c>
      <c r="I185" s="175"/>
    </row>
    <row r="186" spans="2:9" x14ac:dyDescent="0.25">
      <c r="B186" s="79" t="s">
        <v>360</v>
      </c>
      <c r="C186" s="177" t="s">
        <v>359</v>
      </c>
      <c r="D186" s="175"/>
      <c r="E186" s="69"/>
      <c r="F186" s="69"/>
      <c r="G186" s="174"/>
      <c r="H186" s="95">
        <v>500000</v>
      </c>
      <c r="I186" s="175"/>
    </row>
    <row r="187" spans="2:9" x14ac:dyDescent="0.25">
      <c r="B187" s="174"/>
      <c r="C187" s="177" t="s">
        <v>46</v>
      </c>
      <c r="D187" s="175"/>
      <c r="E187" s="69"/>
      <c r="F187" s="69"/>
      <c r="G187" s="174"/>
      <c r="H187" s="95">
        <v>3000000</v>
      </c>
      <c r="I187" s="175"/>
    </row>
    <row r="188" spans="2:9" x14ac:dyDescent="0.25">
      <c r="B188" s="101"/>
      <c r="C188" s="99"/>
      <c r="D188" s="100"/>
      <c r="E188" s="108"/>
      <c r="F188" s="108"/>
      <c r="G188" s="101"/>
      <c r="H188" s="102"/>
      <c r="I188" s="100"/>
    </row>
    <row r="189" spans="2:9" x14ac:dyDescent="0.25">
      <c r="C189" s="180" t="s">
        <v>361</v>
      </c>
      <c r="D189" s="179" t="s">
        <v>362</v>
      </c>
      <c r="E189" s="109"/>
      <c r="F189" s="109"/>
      <c r="G189" s="103"/>
      <c r="H189" s="103"/>
    </row>
    <row r="190" spans="2:9" x14ac:dyDescent="0.25">
      <c r="C190" s="103"/>
      <c r="E190"/>
      <c r="F190"/>
      <c r="G190"/>
      <c r="H190"/>
    </row>
  </sheetData>
  <autoFilter ref="H1:H190"/>
  <mergeCells count="91">
    <mergeCell ref="B148:B149"/>
    <mergeCell ref="C148:C149"/>
    <mergeCell ref="D148:D149"/>
    <mergeCell ref="C153:I153"/>
    <mergeCell ref="C154:C155"/>
    <mergeCell ref="D154:D155"/>
    <mergeCell ref="E154:E155"/>
    <mergeCell ref="B154:B155"/>
    <mergeCell ref="E148:E149"/>
    <mergeCell ref="B136:B137"/>
    <mergeCell ref="D136:D137"/>
    <mergeCell ref="E136:E137"/>
    <mergeCell ref="C147:I147"/>
    <mergeCell ref="C139:I139"/>
    <mergeCell ref="B140:B141"/>
    <mergeCell ref="C140:C141"/>
    <mergeCell ref="D140:D141"/>
    <mergeCell ref="E140:E141"/>
    <mergeCell ref="C143:I143"/>
    <mergeCell ref="B144:B145"/>
    <mergeCell ref="C144:C145"/>
    <mergeCell ref="D144:D145"/>
    <mergeCell ref="B118:B119"/>
    <mergeCell ref="C118:C119"/>
    <mergeCell ref="D118:D119"/>
    <mergeCell ref="E118:E119"/>
    <mergeCell ref="C127:C128"/>
    <mergeCell ref="B127:B128"/>
    <mergeCell ref="D127:D128"/>
    <mergeCell ref="E127:E128"/>
    <mergeCell ref="B76:B77"/>
    <mergeCell ref="C109:I109"/>
    <mergeCell ref="B110:B111"/>
    <mergeCell ref="C110:C111"/>
    <mergeCell ref="D110:D111"/>
    <mergeCell ref="C80:I80"/>
    <mergeCell ref="C96:I96"/>
    <mergeCell ref="B97:B98"/>
    <mergeCell ref="C97:C98"/>
    <mergeCell ref="D97:D98"/>
    <mergeCell ref="B81:B82"/>
    <mergeCell ref="C81:C82"/>
    <mergeCell ref="D81:D82"/>
    <mergeCell ref="C40:C41"/>
    <mergeCell ref="B40:B41"/>
    <mergeCell ref="C60:C61"/>
    <mergeCell ref="D60:D61"/>
    <mergeCell ref="B60:B61"/>
    <mergeCell ref="B52:B53"/>
    <mergeCell ref="D52:D54"/>
    <mergeCell ref="C75:I75"/>
    <mergeCell ref="C48:C49"/>
    <mergeCell ref="B48:B49"/>
    <mergeCell ref="B8:I8"/>
    <mergeCell ref="B9:I9"/>
    <mergeCell ref="B10:I10"/>
    <mergeCell ref="C16:I16"/>
    <mergeCell ref="C39:I39"/>
    <mergeCell ref="C24:C25"/>
    <mergeCell ref="B24:B25"/>
    <mergeCell ref="C180:C181"/>
    <mergeCell ref="B180:B181"/>
    <mergeCell ref="D180:D181"/>
    <mergeCell ref="D168:D169"/>
    <mergeCell ref="B162:B163"/>
    <mergeCell ref="C162:C163"/>
    <mergeCell ref="D162:D163"/>
    <mergeCell ref="B174:B175"/>
    <mergeCell ref="C174:C175"/>
    <mergeCell ref="D174:D175"/>
    <mergeCell ref="C165:I165"/>
    <mergeCell ref="D166:D167"/>
    <mergeCell ref="C166:C167"/>
    <mergeCell ref="B166:B167"/>
    <mergeCell ref="C168:C169"/>
    <mergeCell ref="B168:B169"/>
    <mergeCell ref="C126:I126"/>
    <mergeCell ref="C56:I56"/>
    <mergeCell ref="C51:I51"/>
    <mergeCell ref="C47:I47"/>
    <mergeCell ref="C179:I179"/>
    <mergeCell ref="E162:E163"/>
    <mergeCell ref="C161:I161"/>
    <mergeCell ref="C59:I59"/>
    <mergeCell ref="C72:I72"/>
    <mergeCell ref="C52:C53"/>
    <mergeCell ref="D76:D77"/>
    <mergeCell ref="C76:C77"/>
    <mergeCell ref="C117:I117"/>
    <mergeCell ref="C135:I135"/>
    <mergeCell ref="C136:C137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opLeftCell="A10" workbookViewId="0">
      <selection activeCell="B33" sqref="B33"/>
    </sheetView>
  </sheetViews>
  <sheetFormatPr defaultRowHeight="15" x14ac:dyDescent="0.25"/>
  <cols>
    <col min="1" max="1" width="5" customWidth="1"/>
    <col min="2" max="2" width="7.5703125" customWidth="1"/>
    <col min="3" max="3" width="29.85546875" customWidth="1"/>
    <col min="4" max="5" width="19.5703125" customWidth="1"/>
    <col min="6" max="6" width="13.140625" customWidth="1"/>
    <col min="7" max="7" width="12.140625" style="48" customWidth="1"/>
    <col min="8" max="8" width="14.140625" customWidth="1"/>
    <col min="9" max="9" width="10.5703125" customWidth="1"/>
    <col min="10" max="10" width="13" customWidth="1"/>
  </cols>
  <sheetData>
    <row r="1" spans="2:10" ht="15.75" x14ac:dyDescent="0.25">
      <c r="G1" s="1"/>
      <c r="H1" s="28" t="s">
        <v>24</v>
      </c>
      <c r="I1" s="28"/>
      <c r="J1" s="28"/>
    </row>
    <row r="2" spans="2:10" x14ac:dyDescent="0.25">
      <c r="H2" s="29" t="s">
        <v>30</v>
      </c>
      <c r="I2" s="29"/>
      <c r="J2" s="28"/>
    </row>
    <row r="3" spans="2:10" ht="15.75" x14ac:dyDescent="0.25">
      <c r="H3" s="22" t="s">
        <v>28</v>
      </c>
      <c r="I3" s="22"/>
    </row>
    <row r="4" spans="2:10" ht="15.75" x14ac:dyDescent="0.25">
      <c r="H4" s="22" t="s">
        <v>25</v>
      </c>
      <c r="I4" s="22"/>
    </row>
    <row r="6" spans="2:10" x14ac:dyDescent="0.25">
      <c r="B6" s="200" t="s">
        <v>31</v>
      </c>
      <c r="C6" s="200"/>
      <c r="D6" s="200"/>
      <c r="E6" s="200"/>
      <c r="F6" s="200"/>
      <c r="G6" s="200"/>
      <c r="H6" s="200"/>
      <c r="I6" s="200"/>
      <c r="J6" s="200"/>
    </row>
    <row r="7" spans="2:10" x14ac:dyDescent="0.25">
      <c r="B7" s="27"/>
      <c r="C7" s="27"/>
      <c r="D7" s="27"/>
      <c r="E7" s="64"/>
      <c r="F7" s="27"/>
      <c r="G7" s="49"/>
      <c r="H7" s="27"/>
      <c r="I7" s="27"/>
      <c r="J7" s="27"/>
    </row>
    <row r="8" spans="2:10" x14ac:dyDescent="0.25">
      <c r="B8" s="231" t="s">
        <v>27</v>
      </c>
      <c r="C8" s="231"/>
      <c r="D8" s="231"/>
      <c r="E8" s="231"/>
      <c r="F8" s="231"/>
      <c r="G8" s="231"/>
      <c r="H8" s="231"/>
      <c r="I8" s="231"/>
      <c r="J8" s="231"/>
    </row>
    <row r="10" spans="2:10" x14ac:dyDescent="0.25">
      <c r="B10" s="231" t="s">
        <v>29</v>
      </c>
      <c r="C10" s="231"/>
      <c r="D10" s="231"/>
      <c r="E10" s="231"/>
      <c r="F10" s="231"/>
      <c r="G10" s="231"/>
      <c r="H10" s="231"/>
      <c r="I10" s="231"/>
      <c r="J10" s="231"/>
    </row>
    <row r="11" spans="2:10" ht="15.75" thickBot="1" x14ac:dyDescent="0.3"/>
    <row r="12" spans="2:10" ht="77.25" customHeight="1" thickBot="1" x14ac:dyDescent="0.3">
      <c r="B12" s="30" t="s">
        <v>0</v>
      </c>
      <c r="C12" s="39" t="s">
        <v>38</v>
      </c>
      <c r="D12" s="32" t="s">
        <v>37</v>
      </c>
      <c r="E12" s="32" t="s">
        <v>39</v>
      </c>
      <c r="F12" s="30" t="s">
        <v>9</v>
      </c>
      <c r="G12" s="32" t="s">
        <v>10</v>
      </c>
      <c r="H12" s="32" t="s">
        <v>32</v>
      </c>
      <c r="I12" s="39" t="s">
        <v>33</v>
      </c>
      <c r="J12" s="31" t="s">
        <v>16</v>
      </c>
    </row>
    <row r="13" spans="2:10" ht="15.75" thickBot="1" x14ac:dyDescent="0.3">
      <c r="B13" s="12" t="s">
        <v>1</v>
      </c>
      <c r="C13" s="24" t="s">
        <v>23</v>
      </c>
      <c r="D13" s="6"/>
      <c r="E13" s="6"/>
      <c r="F13" s="6"/>
      <c r="G13" s="6"/>
      <c r="H13" s="6"/>
      <c r="I13" s="6"/>
      <c r="J13" s="7"/>
    </row>
    <row r="14" spans="2:10" x14ac:dyDescent="0.25">
      <c r="B14" s="16" t="s">
        <v>5</v>
      </c>
      <c r="C14" s="14"/>
      <c r="D14" s="4"/>
      <c r="E14" s="4"/>
      <c r="F14" s="4"/>
      <c r="G14" s="51"/>
      <c r="H14" s="4"/>
      <c r="I14" s="5"/>
      <c r="J14" s="20"/>
    </row>
    <row r="15" spans="2:10" ht="15.75" thickBot="1" x14ac:dyDescent="0.3">
      <c r="B15" s="17" t="s">
        <v>6</v>
      </c>
      <c r="C15" s="15"/>
      <c r="D15" s="3"/>
      <c r="E15" s="3"/>
      <c r="F15" s="3"/>
      <c r="G15" s="53"/>
      <c r="H15" s="3"/>
      <c r="I15" s="37"/>
      <c r="J15" s="21"/>
    </row>
    <row r="16" spans="2:10" ht="15.75" thickBot="1" x14ac:dyDescent="0.3">
      <c r="B16" s="34"/>
      <c r="C16" s="8" t="s">
        <v>40</v>
      </c>
      <c r="D16" s="8"/>
      <c r="E16" s="8"/>
      <c r="F16" s="8"/>
      <c r="G16" s="54"/>
      <c r="H16" s="8"/>
      <c r="I16" s="38"/>
      <c r="J16" s="9"/>
    </row>
    <row r="17" spans="2:10" ht="15.75" thickBot="1" x14ac:dyDescent="0.3">
      <c r="B17" s="2" t="s">
        <v>2</v>
      </c>
      <c r="C17" s="24" t="s">
        <v>23</v>
      </c>
      <c r="D17" s="24"/>
      <c r="E17" s="24"/>
      <c r="F17" s="24"/>
      <c r="G17" s="24"/>
      <c r="H17" s="24"/>
      <c r="I17" s="24"/>
      <c r="J17" s="33"/>
    </row>
    <row r="18" spans="2:10" x14ac:dyDescent="0.25">
      <c r="B18" s="16" t="s">
        <v>7</v>
      </c>
      <c r="C18" s="14"/>
      <c r="D18" s="4"/>
      <c r="E18" s="4"/>
      <c r="F18" s="4"/>
      <c r="G18" s="51"/>
      <c r="H18" s="4"/>
      <c r="I18" s="5"/>
      <c r="J18" s="20"/>
    </row>
    <row r="19" spans="2:10" ht="15.75" thickBot="1" x14ac:dyDescent="0.3">
      <c r="B19" s="18" t="s">
        <v>8</v>
      </c>
      <c r="C19" s="15"/>
      <c r="D19" s="3"/>
      <c r="E19" s="3"/>
      <c r="F19" s="3"/>
      <c r="G19" s="53"/>
      <c r="H19" s="3"/>
      <c r="I19" s="37"/>
      <c r="J19" s="21"/>
    </row>
    <row r="20" spans="2:10" ht="15.75" thickBot="1" x14ac:dyDescent="0.3">
      <c r="B20" s="35"/>
      <c r="C20" s="8" t="s">
        <v>40</v>
      </c>
      <c r="D20" s="8"/>
      <c r="E20" s="8"/>
      <c r="F20" s="8"/>
      <c r="G20" s="54"/>
      <c r="H20" s="8"/>
      <c r="I20" s="38"/>
      <c r="J20" s="9"/>
    </row>
    <row r="21" spans="2:10" ht="15.75" thickBot="1" x14ac:dyDescent="0.3">
      <c r="B21" s="2" t="s">
        <v>3</v>
      </c>
      <c r="C21" s="24" t="s">
        <v>23</v>
      </c>
      <c r="D21" s="24"/>
      <c r="E21" s="24"/>
      <c r="F21" s="24"/>
      <c r="G21" s="24"/>
      <c r="H21" s="24"/>
      <c r="I21" s="24"/>
      <c r="J21" s="33"/>
    </row>
    <row r="22" spans="2:10" x14ac:dyDescent="0.25">
      <c r="B22" s="19" t="s">
        <v>11</v>
      </c>
      <c r="C22" s="14"/>
      <c r="D22" s="4"/>
      <c r="E22" s="4"/>
      <c r="F22" s="4"/>
      <c r="G22" s="51"/>
      <c r="H22" s="4"/>
      <c r="I22" s="5"/>
      <c r="J22" s="20"/>
    </row>
    <row r="23" spans="2:10" ht="15.75" thickBot="1" x14ac:dyDescent="0.3">
      <c r="B23" s="17" t="s">
        <v>12</v>
      </c>
      <c r="C23" s="15"/>
      <c r="D23" s="3"/>
      <c r="E23" s="3"/>
      <c r="F23" s="3"/>
      <c r="G23" s="53"/>
      <c r="H23" s="3"/>
      <c r="I23" s="37"/>
      <c r="J23" s="21"/>
    </row>
    <row r="24" spans="2:10" ht="15.75" thickBot="1" x14ac:dyDescent="0.3">
      <c r="B24" s="36"/>
      <c r="C24" s="23" t="s">
        <v>40</v>
      </c>
      <c r="D24" s="23"/>
      <c r="E24" s="23"/>
      <c r="F24" s="23"/>
      <c r="G24" s="55"/>
      <c r="H24" s="23"/>
      <c r="I24" s="23"/>
      <c r="J24" s="13"/>
    </row>
    <row r="25" spans="2:10" ht="15.75" thickBot="1" x14ac:dyDescent="0.3">
      <c r="B25" s="12" t="s">
        <v>4</v>
      </c>
      <c r="C25" s="25" t="s">
        <v>23</v>
      </c>
      <c r="D25" s="25"/>
      <c r="E25" s="25"/>
      <c r="F25" s="25"/>
      <c r="G25" s="25"/>
      <c r="H25" s="25"/>
      <c r="I25" s="25"/>
      <c r="J25" s="26"/>
    </row>
    <row r="26" spans="2:10" x14ac:dyDescent="0.25">
      <c r="B26" s="16" t="s">
        <v>14</v>
      </c>
      <c r="C26" s="14"/>
      <c r="D26" s="4"/>
      <c r="E26" s="4"/>
      <c r="F26" s="4"/>
      <c r="G26" s="51"/>
      <c r="H26" s="4"/>
      <c r="I26" s="5"/>
      <c r="J26" s="20"/>
    </row>
    <row r="27" spans="2:10" ht="15.75" thickBot="1" x14ac:dyDescent="0.3">
      <c r="B27" s="17" t="s">
        <v>15</v>
      </c>
      <c r="C27" s="15"/>
      <c r="D27" s="3"/>
      <c r="E27" s="3"/>
      <c r="F27" s="3"/>
      <c r="G27" s="53"/>
      <c r="H27" s="3"/>
      <c r="I27" s="37"/>
      <c r="J27" s="21"/>
    </row>
    <row r="28" spans="2:10" ht="15.75" thickBot="1" x14ac:dyDescent="0.3">
      <c r="B28" s="12"/>
      <c r="C28" s="11" t="s">
        <v>40</v>
      </c>
      <c r="D28" s="8"/>
      <c r="E28" s="8"/>
      <c r="F28" s="8"/>
      <c r="G28" s="54"/>
      <c r="H28" s="8"/>
      <c r="I28" s="38"/>
      <c r="J28" s="9"/>
    </row>
    <row r="29" spans="2:10" ht="15.75" thickBot="1" x14ac:dyDescent="0.3">
      <c r="B29" s="10"/>
      <c r="C29" s="12" t="s">
        <v>44</v>
      </c>
      <c r="D29" s="23"/>
      <c r="E29" s="23"/>
      <c r="F29" s="12"/>
      <c r="G29" s="57"/>
      <c r="H29" s="12"/>
      <c r="I29" s="13"/>
      <c r="J29" s="13"/>
    </row>
    <row r="31" spans="2:10" x14ac:dyDescent="0.25">
      <c r="B31" t="s">
        <v>45</v>
      </c>
    </row>
    <row r="33" spans="2:6" x14ac:dyDescent="0.25">
      <c r="B33" t="s">
        <v>17</v>
      </c>
    </row>
    <row r="35" spans="2:6" x14ac:dyDescent="0.25">
      <c r="B35" s="230" t="s">
        <v>22</v>
      </c>
      <c r="C35" s="230"/>
    </row>
    <row r="37" spans="2:6" x14ac:dyDescent="0.25">
      <c r="B37" t="s">
        <v>18</v>
      </c>
      <c r="F37" t="s">
        <v>19</v>
      </c>
    </row>
    <row r="38" spans="2:6" ht="52.5" customHeight="1" x14ac:dyDescent="0.25">
      <c r="B38" s="230" t="s">
        <v>20</v>
      </c>
      <c r="C38" s="230"/>
      <c r="D38" s="230"/>
      <c r="E38" s="63"/>
      <c r="F38" t="s">
        <v>21</v>
      </c>
    </row>
  </sheetData>
  <mergeCells count="5">
    <mergeCell ref="B35:C35"/>
    <mergeCell ref="B38:D38"/>
    <mergeCell ref="B6:J6"/>
    <mergeCell ref="B8:J8"/>
    <mergeCell ref="B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workbookViewId="0">
      <selection activeCell="I34" sqref="I34"/>
    </sheetView>
  </sheetViews>
  <sheetFormatPr defaultRowHeight="15" x14ac:dyDescent="0.25"/>
  <cols>
    <col min="1" max="1" width="5" customWidth="1"/>
    <col min="2" max="2" width="7.5703125" customWidth="1"/>
    <col min="3" max="3" width="29.85546875" style="48" customWidth="1"/>
    <col min="4" max="5" width="17.85546875" style="48" customWidth="1"/>
    <col min="6" max="6" width="13.140625" customWidth="1"/>
    <col min="7" max="7" width="12.42578125" style="41" customWidth="1"/>
    <col min="8" max="8" width="11.85546875" customWidth="1"/>
    <col min="9" max="9" width="15.28515625" customWidth="1"/>
    <col min="10" max="10" width="12.42578125" style="48" customWidth="1"/>
  </cols>
  <sheetData>
    <row r="1" spans="2:10" ht="15.75" x14ac:dyDescent="0.25">
      <c r="G1" s="40"/>
      <c r="H1" s="28" t="s">
        <v>24</v>
      </c>
      <c r="I1" s="28"/>
      <c r="J1" s="58"/>
    </row>
    <row r="2" spans="2:10" x14ac:dyDescent="0.25">
      <c r="H2" s="29" t="s">
        <v>30</v>
      </c>
      <c r="I2" s="29"/>
      <c r="J2" s="58"/>
    </row>
    <row r="3" spans="2:10" ht="15.75" x14ac:dyDescent="0.25">
      <c r="H3" s="22" t="s">
        <v>28</v>
      </c>
      <c r="I3" s="22"/>
    </row>
    <row r="4" spans="2:10" ht="15.75" x14ac:dyDescent="0.25">
      <c r="H4" s="22" t="s">
        <v>25</v>
      </c>
      <c r="I4" s="22"/>
    </row>
    <row r="6" spans="2:10" x14ac:dyDescent="0.25">
      <c r="B6" s="200" t="s">
        <v>34</v>
      </c>
      <c r="C6" s="200"/>
      <c r="D6" s="200"/>
      <c r="E6" s="200"/>
      <c r="F6" s="200"/>
      <c r="G6" s="200"/>
      <c r="H6" s="200"/>
      <c r="I6" s="200"/>
      <c r="J6" s="200"/>
    </row>
    <row r="7" spans="2:10" x14ac:dyDescent="0.25">
      <c r="B7" s="27"/>
      <c r="C7" s="49"/>
      <c r="D7" s="49"/>
      <c r="E7" s="49"/>
      <c r="F7" s="27"/>
      <c r="G7" s="42"/>
      <c r="H7" s="27"/>
      <c r="I7" s="27"/>
      <c r="J7" s="49"/>
    </row>
    <row r="8" spans="2:10" x14ac:dyDescent="0.25">
      <c r="B8" s="231" t="s">
        <v>27</v>
      </c>
      <c r="C8" s="231"/>
      <c r="D8" s="231"/>
      <c r="E8" s="231"/>
      <c r="F8" s="231"/>
      <c r="G8" s="231"/>
      <c r="H8" s="231"/>
      <c r="I8" s="231"/>
      <c r="J8" s="231"/>
    </row>
    <row r="10" spans="2:10" x14ac:dyDescent="0.25">
      <c r="B10" s="231" t="s">
        <v>29</v>
      </c>
      <c r="C10" s="231"/>
      <c r="D10" s="231"/>
      <c r="E10" s="231"/>
      <c r="F10" s="231"/>
      <c r="G10" s="231"/>
      <c r="H10" s="231"/>
      <c r="I10" s="231"/>
      <c r="J10" s="231"/>
    </row>
    <row r="11" spans="2:10" ht="15.75" thickBot="1" x14ac:dyDescent="0.3"/>
    <row r="12" spans="2:10" ht="115.5" customHeight="1" thickBot="1" x14ac:dyDescent="0.3">
      <c r="B12" s="30" t="s">
        <v>0</v>
      </c>
      <c r="C12" s="39" t="s">
        <v>38</v>
      </c>
      <c r="D12" s="32" t="s">
        <v>37</v>
      </c>
      <c r="E12" s="32" t="s">
        <v>39</v>
      </c>
      <c r="F12" s="30" t="s">
        <v>9</v>
      </c>
      <c r="G12" s="32" t="s">
        <v>10</v>
      </c>
      <c r="H12" s="32" t="s">
        <v>32</v>
      </c>
      <c r="I12" s="32" t="s">
        <v>35</v>
      </c>
      <c r="J12" s="32" t="s">
        <v>36</v>
      </c>
    </row>
    <row r="13" spans="2:10" ht="15.75" thickBot="1" x14ac:dyDescent="0.3">
      <c r="B13" s="12" t="s">
        <v>1</v>
      </c>
      <c r="C13" s="24" t="s">
        <v>23</v>
      </c>
      <c r="D13" s="6"/>
      <c r="E13" s="6"/>
      <c r="F13" s="6"/>
      <c r="G13" s="6"/>
      <c r="H13" s="6"/>
      <c r="I13" s="6"/>
      <c r="J13" s="7"/>
    </row>
    <row r="14" spans="2:10" x14ac:dyDescent="0.25">
      <c r="B14" s="16" t="s">
        <v>5</v>
      </c>
      <c r="C14" s="50"/>
      <c r="D14" s="51"/>
      <c r="E14" s="51"/>
      <c r="F14" s="4"/>
      <c r="G14" s="43"/>
      <c r="H14" s="4"/>
      <c r="I14" s="5"/>
      <c r="J14" s="59"/>
    </row>
    <row r="15" spans="2:10" ht="15.75" thickBot="1" x14ac:dyDescent="0.3">
      <c r="B15" s="17" t="s">
        <v>6</v>
      </c>
      <c r="C15" s="52"/>
      <c r="D15" s="53"/>
      <c r="E15" s="53"/>
      <c r="F15" s="3"/>
      <c r="G15" s="44"/>
      <c r="H15" s="3"/>
      <c r="I15" s="37"/>
      <c r="J15" s="60"/>
    </row>
    <row r="16" spans="2:10" ht="15.75" thickBot="1" x14ac:dyDescent="0.3">
      <c r="B16" s="34"/>
      <c r="C16" s="54" t="s">
        <v>40</v>
      </c>
      <c r="D16" s="54"/>
      <c r="E16" s="54"/>
      <c r="F16" s="8"/>
      <c r="G16" s="45"/>
      <c r="H16" s="8"/>
      <c r="I16" s="38"/>
      <c r="J16" s="61"/>
    </row>
    <row r="17" spans="2:10" ht="15.75" thickBot="1" x14ac:dyDescent="0.3">
      <c r="B17" s="2" t="s">
        <v>2</v>
      </c>
      <c r="C17" s="24" t="s">
        <v>23</v>
      </c>
      <c r="D17" s="24"/>
      <c r="E17" s="24"/>
      <c r="F17" s="24"/>
      <c r="G17" s="24"/>
      <c r="H17" s="24"/>
      <c r="I17" s="24"/>
      <c r="J17" s="33"/>
    </row>
    <row r="18" spans="2:10" x14ac:dyDescent="0.25">
      <c r="B18" s="16" t="s">
        <v>7</v>
      </c>
      <c r="C18" s="50"/>
      <c r="D18" s="51"/>
      <c r="E18" s="51"/>
      <c r="F18" s="4"/>
      <c r="G18" s="43"/>
      <c r="H18" s="4"/>
      <c r="I18" s="5"/>
      <c r="J18" s="59"/>
    </row>
    <row r="19" spans="2:10" ht="15.75" thickBot="1" x14ac:dyDescent="0.3">
      <c r="B19" s="18" t="s">
        <v>8</v>
      </c>
      <c r="C19" s="52"/>
      <c r="D19" s="53"/>
      <c r="E19" s="53"/>
      <c r="F19" s="3"/>
      <c r="G19" s="44"/>
      <c r="H19" s="3"/>
      <c r="I19" s="37"/>
      <c r="J19" s="60"/>
    </row>
    <row r="20" spans="2:10" ht="15.75" thickBot="1" x14ac:dyDescent="0.3">
      <c r="B20" s="35"/>
      <c r="C20" s="54" t="s">
        <v>41</v>
      </c>
      <c r="D20" s="54"/>
      <c r="E20" s="54"/>
      <c r="F20" s="8"/>
      <c r="G20" s="45"/>
      <c r="H20" s="8"/>
      <c r="I20" s="38"/>
      <c r="J20" s="61"/>
    </row>
    <row r="21" spans="2:10" ht="15.75" thickBot="1" x14ac:dyDescent="0.3">
      <c r="B21" s="2" t="s">
        <v>3</v>
      </c>
      <c r="C21" s="24" t="s">
        <v>23</v>
      </c>
      <c r="D21" s="24"/>
      <c r="E21" s="24"/>
      <c r="F21" s="24"/>
      <c r="G21" s="24"/>
      <c r="H21" s="24"/>
      <c r="I21" s="24"/>
      <c r="J21" s="33"/>
    </row>
    <row r="22" spans="2:10" x14ac:dyDescent="0.25">
      <c r="B22" s="19" t="s">
        <v>11</v>
      </c>
      <c r="C22" s="50"/>
      <c r="D22" s="51"/>
      <c r="E22" s="51"/>
      <c r="F22" s="4"/>
      <c r="G22" s="43"/>
      <c r="H22" s="4"/>
      <c r="I22" s="5"/>
      <c r="J22" s="59"/>
    </row>
    <row r="23" spans="2:10" ht="15.75" thickBot="1" x14ac:dyDescent="0.3">
      <c r="B23" s="17" t="s">
        <v>12</v>
      </c>
      <c r="C23" s="52"/>
      <c r="D23" s="53"/>
      <c r="E23" s="53"/>
      <c r="F23" s="3"/>
      <c r="G23" s="44"/>
      <c r="H23" s="3"/>
      <c r="I23" s="37"/>
      <c r="J23" s="60"/>
    </row>
    <row r="24" spans="2:10" ht="15.75" thickBot="1" x14ac:dyDescent="0.3">
      <c r="B24" s="36"/>
      <c r="C24" s="55" t="s">
        <v>41</v>
      </c>
      <c r="D24" s="55"/>
      <c r="E24" s="55"/>
      <c r="F24" s="23"/>
      <c r="G24" s="46"/>
      <c r="H24" s="23"/>
      <c r="I24" s="23"/>
      <c r="J24" s="62"/>
    </row>
    <row r="25" spans="2:10" ht="15.75" thickBot="1" x14ac:dyDescent="0.3">
      <c r="B25" s="12" t="s">
        <v>4</v>
      </c>
      <c r="C25" s="25" t="s">
        <v>23</v>
      </c>
      <c r="D25" s="25"/>
      <c r="E25" s="25"/>
      <c r="F25" s="25"/>
      <c r="G25" s="25"/>
      <c r="H25" s="25"/>
      <c r="I25" s="25"/>
      <c r="J25" s="26"/>
    </row>
    <row r="26" spans="2:10" x14ac:dyDescent="0.25">
      <c r="B26" s="16" t="s">
        <v>14</v>
      </c>
      <c r="C26" s="50"/>
      <c r="D26" s="51"/>
      <c r="E26" s="51"/>
      <c r="F26" s="4"/>
      <c r="G26" s="43"/>
      <c r="H26" s="4"/>
      <c r="I26" s="5"/>
      <c r="J26" s="59"/>
    </row>
    <row r="27" spans="2:10" ht="15.75" thickBot="1" x14ac:dyDescent="0.3">
      <c r="B27" s="17" t="s">
        <v>15</v>
      </c>
      <c r="C27" s="52"/>
      <c r="D27" s="53"/>
      <c r="E27" s="53"/>
      <c r="F27" s="3"/>
      <c r="G27" s="44"/>
      <c r="H27" s="3"/>
      <c r="I27" s="37"/>
      <c r="J27" s="60"/>
    </row>
    <row r="28" spans="2:10" ht="15.75" thickBot="1" x14ac:dyDescent="0.3">
      <c r="B28" s="12"/>
      <c r="C28" s="56" t="s">
        <v>41</v>
      </c>
      <c r="D28" s="54"/>
      <c r="E28" s="54"/>
      <c r="F28" s="8"/>
      <c r="G28" s="45"/>
      <c r="H28" s="8"/>
      <c r="I28" s="38"/>
      <c r="J28" s="61"/>
    </row>
    <row r="29" spans="2:10" ht="15.75" thickBot="1" x14ac:dyDescent="0.3">
      <c r="B29" s="10"/>
      <c r="C29" s="57" t="s">
        <v>42</v>
      </c>
      <c r="D29" s="55"/>
      <c r="E29" s="55"/>
      <c r="F29" s="12"/>
      <c r="G29" s="47"/>
      <c r="H29" s="12"/>
      <c r="I29" s="13"/>
      <c r="J29" s="62"/>
    </row>
    <row r="31" spans="2:10" x14ac:dyDescent="0.25">
      <c r="B31" t="s">
        <v>43</v>
      </c>
    </row>
    <row r="33" spans="2:6" x14ac:dyDescent="0.25">
      <c r="B33" t="s">
        <v>17</v>
      </c>
    </row>
    <row r="35" spans="2:6" x14ac:dyDescent="0.25">
      <c r="B35" s="230" t="s">
        <v>22</v>
      </c>
      <c r="C35" s="230"/>
    </row>
    <row r="37" spans="2:6" x14ac:dyDescent="0.25">
      <c r="B37" t="s">
        <v>18</v>
      </c>
      <c r="F37" t="s">
        <v>19</v>
      </c>
    </row>
    <row r="38" spans="2:6" ht="52.5" customHeight="1" x14ac:dyDescent="0.25">
      <c r="B38" s="230" t="s">
        <v>20</v>
      </c>
      <c r="C38" s="230"/>
      <c r="D38" s="230"/>
      <c r="E38" s="63"/>
      <c r="F38" t="s">
        <v>21</v>
      </c>
    </row>
  </sheetData>
  <mergeCells count="5">
    <mergeCell ref="B35:C35"/>
    <mergeCell ref="B38:D38"/>
    <mergeCell ref="B6:J6"/>
    <mergeCell ref="B8:J8"/>
    <mergeCell ref="B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 (3)</vt:lpstr>
      <vt:lpstr>Лист2 (4)</vt:lpstr>
      <vt:lpstr>Лист2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2019-02-21T17:43:11Z</dcterms:modified>
</cp:coreProperties>
</file>