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Кошторис" sheetId="5" r:id="rId1"/>
  </sheets>
  <calcPr calcId="145621" refMode="R1C1"/>
</workbook>
</file>

<file path=xl/calcChain.xml><?xml version="1.0" encoding="utf-8"?>
<calcChain xmlns="http://schemas.openxmlformats.org/spreadsheetml/2006/main">
  <c r="E34" i="5" l="1"/>
  <c r="E33" i="5"/>
  <c r="E32" i="5"/>
  <c r="E29" i="5"/>
  <c r="E28" i="5"/>
  <c r="E27" i="5"/>
  <c r="E26" i="5"/>
  <c r="E25" i="5"/>
  <c r="E24" i="5"/>
  <c r="E23" i="5"/>
  <c r="E22" i="5"/>
  <c r="C30" i="5" s="1"/>
  <c r="E21" i="5"/>
  <c r="E20" i="5"/>
  <c r="E17" i="5"/>
  <c r="D17" i="5"/>
  <c r="E16" i="5"/>
  <c r="E15" i="5"/>
  <c r="E14" i="5"/>
  <c r="E13" i="5"/>
  <c r="E12" i="5"/>
  <c r="E11" i="5"/>
  <c r="D9" i="5"/>
  <c r="E8" i="5"/>
  <c r="E7" i="5"/>
  <c r="E6" i="5"/>
  <c r="C35" i="5" l="1"/>
  <c r="E9" i="5"/>
  <c r="C18" i="5" s="1"/>
  <c r="C36" i="5" l="1"/>
  <c r="C37" i="5" s="1"/>
  <c r="C38" i="5" s="1"/>
</calcChain>
</file>

<file path=xl/sharedStrings.xml><?xml version="1.0" encoding="utf-8"?>
<sst xmlns="http://schemas.openxmlformats.org/spreadsheetml/2006/main" count="41" uniqueCount="38">
  <si>
    <t>Сучасний кабінет інформатики у НВК №240 " Соціум"</t>
  </si>
  <si>
    <t>№</t>
  </si>
  <si>
    <t>Найменування товарів (робіт, послуг)</t>
  </si>
  <si>
    <t>Кількість одиниць, од.</t>
  </si>
  <si>
    <t>Ціна за одиницю, Грн.</t>
  </si>
  <si>
    <t>Вартість, грн.</t>
  </si>
  <si>
    <t xml:space="preserve">Комп'ютер </t>
  </si>
  <si>
    <t xml:space="preserve">Неттоп Lenovo ThinkCentre M900 Tiny (10FL0036UA) 
</t>
  </si>
  <si>
    <t xml:space="preserve">монітор AOC G2260VWQ6 
</t>
  </si>
  <si>
    <t xml:space="preserve">Комплект (клавіатура + миша) LOGIC LKM-201, USB, Black
</t>
  </si>
  <si>
    <t>Загально ПК</t>
  </si>
  <si>
    <t>Переферійні пристрої/Орг.техніка</t>
  </si>
  <si>
    <t xml:space="preserve">Дошка магнітно-маркерна UkrBoards UB120x180W  
</t>
  </si>
  <si>
    <t>Проектор Epson EB 675-wi </t>
  </si>
  <si>
    <t>МФУ Epson L312</t>
  </si>
  <si>
    <t xml:space="preserve">Роутер TP-LINK TL-WR841N  
</t>
  </si>
  <si>
    <t xml:space="preserve">Комутатор керований рівня 2 D-Link DES-1100-16 </t>
  </si>
  <si>
    <t>Навушники без мікрофону Gemix HP-750V</t>
  </si>
  <si>
    <t>Загально Орг.техніка</t>
  </si>
  <si>
    <t>Всього</t>
  </si>
  <si>
    <t>Електромонтажні роботи та монтажні роботи</t>
  </si>
  <si>
    <t>Стеля, стельові балки (м2)</t>
  </si>
  <si>
    <t>Решітки на вікна (металеві конструкції, м2)</t>
  </si>
  <si>
    <t>Шафа( для документів, шт)</t>
  </si>
  <si>
    <t>Двері броньовані (Заміна дверного блоку, шт)</t>
  </si>
  <si>
    <t>Ролети віконні (монтаж, 9шт, м2)</t>
  </si>
  <si>
    <t>Стіни (молярно - штукатурні роботи, м2)</t>
  </si>
  <si>
    <t>Підлога (укладка лінелеуму, м2)</t>
  </si>
  <si>
    <t>Система опалення (кріплення, радіатори, крани, фітинти з монтажем, металеві)</t>
  </si>
  <si>
    <t>Демонтажні, підготовчі роботи, вивіз сміття</t>
  </si>
  <si>
    <t>Електротехнічні роботи</t>
  </si>
  <si>
    <t>Меблі</t>
  </si>
  <si>
    <t>Стіл комп'ютерний Nowy Styl Gamer Black/Blue  </t>
  </si>
  <si>
    <t>Стіл вчительский</t>
  </si>
  <si>
    <t xml:space="preserve">Стілець Эра пласт (Era plast)
</t>
  </si>
  <si>
    <t>Загальна сума</t>
  </si>
  <si>
    <t>Обов`язковий резерв (20%)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</si>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</sst>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[$₴-422]_-;\-* #,##0.00\ [$₴-422]_-;_-* &quot;-&quot;??\ [$₴-422]_-;_-@_-"/>
    <numFmt numFmtId="165" formatCode="_-* #,##0.00\ _₴_-;\-* #,##0.00\ _₴_-;_-* &quot;-&quot;??\ _₴_-;_-@_-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BDD7E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61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3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3" fontId="1" fillId="3" borderId="2" xfId="0" applyNumberFormat="1" applyFont="1" applyFill="1" applyBorder="1" applyAlignment="1">
      <alignment horizontal="center" vertical="center"/>
    </xf>
    <xf numFmtId="165" fontId="1" fillId="3" borderId="2" xfId="0" applyNumberFormat="1" applyFont="1" applyFill="1" applyBorder="1" applyAlignment="1">
      <alignment vertical="center"/>
    </xf>
    <xf numFmtId="164" fontId="1" fillId="3" borderId="2" xfId="0" applyNumberFormat="1" applyFont="1" applyFill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wrapText="1"/>
    </xf>
    <xf numFmtId="164" fontId="1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horizontal="center" vertical="center"/>
    </xf>
    <xf numFmtId="0" fontId="1" fillId="0" borderId="12" xfId="0" applyFont="1" applyBorder="1"/>
    <xf numFmtId="0" fontId="1" fillId="0" borderId="8" xfId="0" applyFont="1" applyBorder="1" applyAlignment="1">
      <alignment horizontal="center" vertical="center"/>
    </xf>
    <xf numFmtId="0" fontId="1" fillId="0" borderId="12" xfId="0" applyFont="1" applyBorder="1" applyAlignment="1">
      <alignment wrapText="1"/>
    </xf>
    <xf numFmtId="0" fontId="1" fillId="0" borderId="2" xfId="0" applyFont="1" applyBorder="1" applyAlignment="1">
      <alignment horizontal="center" vertical="center"/>
    </xf>
    <xf numFmtId="0" fontId="1" fillId="0" borderId="13" xfId="0" applyFont="1" applyBorder="1"/>
    <xf numFmtId="0" fontId="1" fillId="0" borderId="3" xfId="0" applyFont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left" vertical="center"/>
    </xf>
    <xf numFmtId="0" fontId="1" fillId="3" borderId="7" xfId="0" applyFont="1" applyFill="1" applyBorder="1" applyAlignment="1">
      <alignment horizontal="left" vertical="center"/>
    </xf>
    <xf numFmtId="0" fontId="1" fillId="0" borderId="6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64" fontId="2" fillId="4" borderId="9" xfId="0" applyNumberFormat="1" applyFont="1" applyFill="1" applyBorder="1" applyAlignment="1">
      <alignment horizontal="center"/>
    </xf>
    <xf numFmtId="164" fontId="2" fillId="4" borderId="10" xfId="0" applyNumberFormat="1" applyFont="1" applyFill="1" applyBorder="1" applyAlignment="1">
      <alignment horizontal="center"/>
    </xf>
    <xf numFmtId="164" fontId="2" fillId="4" borderId="11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left"/>
    </xf>
    <xf numFmtId="164" fontId="2" fillId="4" borderId="0" xfId="0" applyNumberFormat="1" applyFont="1" applyFill="1" applyBorder="1" applyAlignment="1">
      <alignment horizontal="center"/>
    </xf>
    <xf numFmtId="164" fontId="2" fillId="4" borderId="15" xfId="0" applyNumberFormat="1" applyFont="1" applyFill="1" applyBorder="1" applyAlignment="1">
      <alignment horizontal="center"/>
    </xf>
    <xf numFmtId="0" fontId="4" fillId="6" borderId="19" xfId="0" applyFont="1" applyFill="1" applyBorder="1" applyAlignment="1">
      <alignment horizontal="left"/>
    </xf>
    <xf numFmtId="0" fontId="4" fillId="6" borderId="20" xfId="0" applyFont="1" applyFill="1" applyBorder="1" applyAlignment="1">
      <alignment horizontal="left"/>
    </xf>
    <xf numFmtId="164" fontId="5" fillId="6" borderId="19" xfId="0" applyNumberFormat="1" applyFont="1" applyFill="1" applyBorder="1" applyAlignment="1">
      <alignment horizontal="center"/>
    </xf>
    <xf numFmtId="164" fontId="5" fillId="6" borderId="21" xfId="0" applyNumberFormat="1" applyFont="1" applyFill="1" applyBorder="1" applyAlignment="1">
      <alignment horizontal="center"/>
    </xf>
    <xf numFmtId="164" fontId="5" fillId="6" borderId="2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3" fillId="3" borderId="16" xfId="0" applyFont="1" applyFill="1" applyBorder="1" applyAlignment="1">
      <alignment horizontal="left"/>
    </xf>
    <xf numFmtId="0" fontId="3" fillId="3" borderId="17" xfId="0" applyFont="1" applyFill="1" applyBorder="1" applyAlignment="1">
      <alignment horizontal="left"/>
    </xf>
    <xf numFmtId="164" fontId="3" fillId="3" borderId="18" xfId="0" applyNumberFormat="1" applyFont="1" applyFill="1" applyBorder="1" applyAlignment="1">
      <alignment horizontal="center"/>
    </xf>
    <xf numFmtId="164" fontId="3" fillId="3" borderId="17" xfId="0" applyNumberFormat="1" applyFont="1" applyFill="1" applyBorder="1" applyAlignment="1">
      <alignment horizontal="center"/>
    </xf>
    <xf numFmtId="0" fontId="1" fillId="3" borderId="19" xfId="0" applyFont="1" applyFill="1" applyBorder="1" applyAlignment="1">
      <alignment horizontal="left"/>
    </xf>
    <xf numFmtId="0" fontId="1" fillId="3" borderId="20" xfId="0" applyFont="1" applyFill="1" applyBorder="1" applyAlignment="1">
      <alignment horizontal="left"/>
    </xf>
    <xf numFmtId="164" fontId="1" fillId="3" borderId="19" xfId="0" applyNumberFormat="1" applyFont="1" applyFill="1" applyBorder="1" applyAlignment="1">
      <alignment horizontal="right"/>
    </xf>
    <xf numFmtId="164" fontId="1" fillId="3" borderId="21" xfId="0" applyNumberFormat="1" applyFont="1" applyFill="1" applyBorder="1" applyAlignment="1">
      <alignment horizontal="right"/>
    </xf>
    <xf numFmtId="164" fontId="1" fillId="3" borderId="20" xfId="0" applyNumberFormat="1" applyFont="1" applyFill="1" applyBorder="1" applyAlignment="1">
      <alignment horizontal="right"/>
    </xf>
  </cellXfs>
  <cellStyles count="2">
    <cellStyle name="Hyperlink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8"/>
  <sheetViews>
    <sheetView tabSelected="1" topLeftCell="A16" workbookViewId="0">
      <selection activeCell="H30" sqref="H30"/>
    </sheetView>
  </sheetViews>
  <sheetFormatPr defaultRowHeight="15" x14ac:dyDescent="0.25"/>
  <cols>
    <col min="1" max="1" width="6.28515625" customWidth="1"/>
    <col min="2" max="2" width="69" customWidth="1"/>
    <col min="3" max="3" width="11.5703125" customWidth="1"/>
    <col min="4" max="4" width="18.140625" customWidth="1"/>
    <col min="5" max="5" width="24.7109375" customWidth="1"/>
  </cols>
  <sheetData>
    <row r="1" spans="1:5" ht="15" customHeight="1" x14ac:dyDescent="0.25">
      <c r="A1" s="31" t="s">
        <v>37</v>
      </c>
      <c r="B1" s="31"/>
      <c r="C1" s="31"/>
      <c r="D1" s="31"/>
      <c r="E1" s="31"/>
    </row>
    <row r="2" spans="1:5" ht="15.75" x14ac:dyDescent="0.25">
      <c r="A2" s="31" t="s">
        <v>0</v>
      </c>
      <c r="B2" s="31"/>
      <c r="C2" s="31"/>
      <c r="D2" s="31"/>
      <c r="E2" s="31"/>
    </row>
    <row r="3" spans="1:5" ht="15.75" x14ac:dyDescent="0.25">
      <c r="A3" s="1"/>
      <c r="B3" s="1"/>
      <c r="C3" s="1"/>
      <c r="D3" s="1"/>
      <c r="E3" s="1"/>
    </row>
    <row r="4" spans="1:5" ht="47.25" x14ac:dyDescent="0.25">
      <c r="A4" s="2" t="s">
        <v>1</v>
      </c>
      <c r="B4" s="2" t="s">
        <v>2</v>
      </c>
      <c r="C4" s="3" t="s">
        <v>3</v>
      </c>
      <c r="D4" s="3" t="s">
        <v>4</v>
      </c>
      <c r="E4" s="4" t="s">
        <v>5</v>
      </c>
    </row>
    <row r="5" spans="1:5" ht="15.75" x14ac:dyDescent="0.25">
      <c r="A5" s="32" t="s">
        <v>6</v>
      </c>
      <c r="B5" s="32"/>
      <c r="C5" s="32"/>
      <c r="D5" s="32"/>
      <c r="E5" s="32"/>
    </row>
    <row r="6" spans="1:5" ht="31.5" x14ac:dyDescent="0.25">
      <c r="A6" s="2">
        <v>1</v>
      </c>
      <c r="B6" s="5" t="s">
        <v>7</v>
      </c>
      <c r="C6" s="2">
        <v>16</v>
      </c>
      <c r="D6" s="6">
        <v>17500</v>
      </c>
      <c r="E6" s="7">
        <f>D6*C6</f>
        <v>280000</v>
      </c>
    </row>
    <row r="7" spans="1:5" ht="31.5" x14ac:dyDescent="0.25">
      <c r="A7" s="2">
        <v>2</v>
      </c>
      <c r="B7" s="5" t="s">
        <v>8</v>
      </c>
      <c r="C7" s="2">
        <v>16</v>
      </c>
      <c r="D7" s="6">
        <v>5000</v>
      </c>
      <c r="E7" s="7">
        <f>D7*C7</f>
        <v>80000</v>
      </c>
    </row>
    <row r="8" spans="1:5" ht="31.5" x14ac:dyDescent="0.25">
      <c r="A8" s="2">
        <v>3</v>
      </c>
      <c r="B8" s="5" t="s">
        <v>9</v>
      </c>
      <c r="C8" s="2">
        <v>16</v>
      </c>
      <c r="D8" s="2">
        <v>500</v>
      </c>
      <c r="E8" s="7">
        <f t="shared" ref="E8:E16" si="0">D8*C8</f>
        <v>8000</v>
      </c>
    </row>
    <row r="9" spans="1:5" ht="15.75" x14ac:dyDescent="0.25">
      <c r="A9" s="33" t="s">
        <v>10</v>
      </c>
      <c r="B9" s="34"/>
      <c r="C9" s="8">
        <v>16</v>
      </c>
      <c r="D9" s="9">
        <f>SUM(D6:D8)</f>
        <v>23000</v>
      </c>
      <c r="E9" s="10">
        <f>SUM(E6:E8)</f>
        <v>368000</v>
      </c>
    </row>
    <row r="10" spans="1:5" ht="15.75" x14ac:dyDescent="0.25">
      <c r="A10" s="35" t="s">
        <v>11</v>
      </c>
      <c r="B10" s="35"/>
      <c r="C10" s="35"/>
      <c r="D10" s="35"/>
      <c r="E10" s="35"/>
    </row>
    <row r="11" spans="1:5" ht="31.5" x14ac:dyDescent="0.25">
      <c r="A11" s="11">
        <v>4</v>
      </c>
      <c r="B11" s="12" t="s">
        <v>12</v>
      </c>
      <c r="C11" s="11">
        <v>1</v>
      </c>
      <c r="D11" s="11">
        <v>3000</v>
      </c>
      <c r="E11" s="13">
        <f t="shared" si="0"/>
        <v>3000</v>
      </c>
    </row>
    <row r="12" spans="1:5" ht="15.75" x14ac:dyDescent="0.25">
      <c r="A12" s="2">
        <v>5</v>
      </c>
      <c r="B12" s="5" t="s">
        <v>13</v>
      </c>
      <c r="C12" s="2">
        <v>1</v>
      </c>
      <c r="D12" s="2">
        <v>95000</v>
      </c>
      <c r="E12" s="7">
        <f t="shared" si="0"/>
        <v>95000</v>
      </c>
    </row>
    <row r="13" spans="1:5" ht="15.75" x14ac:dyDescent="0.25">
      <c r="A13" s="2">
        <v>6</v>
      </c>
      <c r="B13" s="5" t="s">
        <v>14</v>
      </c>
      <c r="C13" s="2">
        <v>1</v>
      </c>
      <c r="D13" s="2">
        <v>4500</v>
      </c>
      <c r="E13" s="7">
        <f t="shared" si="0"/>
        <v>4500</v>
      </c>
    </row>
    <row r="14" spans="1:5" ht="31.5" x14ac:dyDescent="0.25">
      <c r="A14" s="2">
        <v>7</v>
      </c>
      <c r="B14" s="5" t="s">
        <v>15</v>
      </c>
      <c r="C14" s="2">
        <v>1</v>
      </c>
      <c r="D14" s="2">
        <v>530</v>
      </c>
      <c r="E14" s="7">
        <f t="shared" si="0"/>
        <v>530</v>
      </c>
    </row>
    <row r="15" spans="1:5" ht="15.75" x14ac:dyDescent="0.25">
      <c r="A15" s="2">
        <v>8</v>
      </c>
      <c r="B15" s="5" t="s">
        <v>16</v>
      </c>
      <c r="C15" s="2">
        <v>1</v>
      </c>
      <c r="D15" s="2">
        <v>2200</v>
      </c>
      <c r="E15" s="7">
        <f t="shared" si="0"/>
        <v>2200</v>
      </c>
    </row>
    <row r="16" spans="1:5" ht="15.75" x14ac:dyDescent="0.25">
      <c r="A16" s="2">
        <v>9</v>
      </c>
      <c r="B16" s="5" t="s">
        <v>17</v>
      </c>
      <c r="C16" s="14">
        <v>16</v>
      </c>
      <c r="D16" s="14">
        <v>300</v>
      </c>
      <c r="E16" s="15">
        <f t="shared" si="0"/>
        <v>4800</v>
      </c>
    </row>
    <row r="17" spans="1:5" ht="15.75" x14ac:dyDescent="0.25">
      <c r="A17" s="36" t="s">
        <v>18</v>
      </c>
      <c r="B17" s="37"/>
      <c r="C17" s="16"/>
      <c r="D17" s="16">
        <f>SUM(D11:D16)</f>
        <v>105530</v>
      </c>
      <c r="E17" s="17">
        <f>SUM(E11:E16)</f>
        <v>110030</v>
      </c>
    </row>
    <row r="18" spans="1:5" ht="15.75" x14ac:dyDescent="0.25">
      <c r="A18" s="38" t="s">
        <v>19</v>
      </c>
      <c r="B18" s="39"/>
      <c r="C18" s="40">
        <f>SUM(E9,E17)</f>
        <v>478030</v>
      </c>
      <c r="D18" s="41"/>
      <c r="E18" s="42"/>
    </row>
    <row r="19" spans="1:5" ht="15.75" x14ac:dyDescent="0.25">
      <c r="A19" s="30" t="s">
        <v>20</v>
      </c>
      <c r="B19" s="30"/>
      <c r="C19" s="30"/>
      <c r="D19" s="30"/>
      <c r="E19" s="30"/>
    </row>
    <row r="20" spans="1:5" ht="15.75" x14ac:dyDescent="0.25">
      <c r="A20" s="2">
        <v>10</v>
      </c>
      <c r="B20" s="18" t="s">
        <v>21</v>
      </c>
      <c r="C20" s="2">
        <v>54</v>
      </c>
      <c r="D20" s="2">
        <v>340</v>
      </c>
      <c r="E20" s="7">
        <f>D20*C20</f>
        <v>18360</v>
      </c>
    </row>
    <row r="21" spans="1:5" ht="15.75" x14ac:dyDescent="0.25">
      <c r="A21" s="19">
        <v>11</v>
      </c>
      <c r="B21" s="20" t="s">
        <v>22</v>
      </c>
      <c r="C21" s="21">
        <v>14</v>
      </c>
      <c r="D21" s="2">
        <v>1100</v>
      </c>
      <c r="E21" s="7">
        <f t="shared" ref="E21:E29" si="1">D21*C21</f>
        <v>15400</v>
      </c>
    </row>
    <row r="22" spans="1:5" ht="15.75" x14ac:dyDescent="0.25">
      <c r="A22" s="19">
        <v>12</v>
      </c>
      <c r="B22" s="20" t="s">
        <v>23</v>
      </c>
      <c r="C22" s="21">
        <v>1</v>
      </c>
      <c r="D22" s="2">
        <v>3000</v>
      </c>
      <c r="E22" s="7">
        <f t="shared" si="1"/>
        <v>3000</v>
      </c>
    </row>
    <row r="23" spans="1:5" ht="15.75" x14ac:dyDescent="0.25">
      <c r="A23" s="19">
        <v>13</v>
      </c>
      <c r="B23" s="20" t="s">
        <v>24</v>
      </c>
      <c r="C23" s="21">
        <v>1</v>
      </c>
      <c r="D23" s="2">
        <v>15000</v>
      </c>
      <c r="E23" s="7">
        <f t="shared" si="1"/>
        <v>15000</v>
      </c>
    </row>
    <row r="24" spans="1:5" ht="15.75" x14ac:dyDescent="0.25">
      <c r="A24" s="19">
        <v>14</v>
      </c>
      <c r="B24" s="20" t="s">
        <v>25</v>
      </c>
      <c r="C24" s="21">
        <v>14</v>
      </c>
      <c r="D24" s="2">
        <v>1000</v>
      </c>
      <c r="E24" s="7">
        <f t="shared" si="1"/>
        <v>14000</v>
      </c>
    </row>
    <row r="25" spans="1:5" ht="15.75" x14ac:dyDescent="0.25">
      <c r="A25" s="19">
        <v>15</v>
      </c>
      <c r="B25" s="20" t="s">
        <v>26</v>
      </c>
      <c r="C25" s="21">
        <v>78</v>
      </c>
      <c r="D25" s="2">
        <v>300</v>
      </c>
      <c r="E25" s="7">
        <f t="shared" si="1"/>
        <v>23400</v>
      </c>
    </row>
    <row r="26" spans="1:5" ht="15.75" x14ac:dyDescent="0.25">
      <c r="A26" s="19">
        <v>16</v>
      </c>
      <c r="B26" s="20" t="s">
        <v>27</v>
      </c>
      <c r="C26" s="21">
        <v>54</v>
      </c>
      <c r="D26" s="2">
        <v>700</v>
      </c>
      <c r="E26" s="7">
        <f t="shared" si="1"/>
        <v>37800</v>
      </c>
    </row>
    <row r="27" spans="1:5" ht="31.5" x14ac:dyDescent="0.25">
      <c r="A27" s="19">
        <v>17</v>
      </c>
      <c r="B27" s="22" t="s">
        <v>28</v>
      </c>
      <c r="C27" s="21">
        <v>3</v>
      </c>
      <c r="D27" s="2">
        <v>5000</v>
      </c>
      <c r="E27" s="7">
        <f t="shared" si="1"/>
        <v>15000</v>
      </c>
    </row>
    <row r="28" spans="1:5" ht="15.75" x14ac:dyDescent="0.25">
      <c r="A28" s="23">
        <v>18</v>
      </c>
      <c r="B28" s="24" t="s">
        <v>29</v>
      </c>
      <c r="C28" s="25">
        <v>1</v>
      </c>
      <c r="D28" s="14">
        <v>20000</v>
      </c>
      <c r="E28" s="15">
        <f t="shared" si="1"/>
        <v>20000</v>
      </c>
    </row>
    <row r="29" spans="1:5" ht="15.75" x14ac:dyDescent="0.25">
      <c r="A29" s="26">
        <v>19</v>
      </c>
      <c r="B29" s="27" t="s">
        <v>30</v>
      </c>
      <c r="C29" s="25">
        <v>1</v>
      </c>
      <c r="D29" s="14">
        <v>32500</v>
      </c>
      <c r="E29" s="15">
        <f t="shared" si="1"/>
        <v>32500</v>
      </c>
    </row>
    <row r="30" spans="1:5" ht="15.75" x14ac:dyDescent="0.25">
      <c r="A30" s="43" t="s">
        <v>19</v>
      </c>
      <c r="B30" s="43"/>
      <c r="C30" s="44">
        <f>SUM(E20:E29)</f>
        <v>194460</v>
      </c>
      <c r="D30" s="44"/>
      <c r="E30" s="45"/>
    </row>
    <row r="31" spans="1:5" ht="15.75" x14ac:dyDescent="0.25">
      <c r="A31" s="30" t="s">
        <v>31</v>
      </c>
      <c r="B31" s="30"/>
      <c r="C31" s="30"/>
      <c r="D31" s="30"/>
      <c r="E31" s="30"/>
    </row>
    <row r="32" spans="1:5" ht="15.75" x14ac:dyDescent="0.25">
      <c r="A32" s="28">
        <v>21</v>
      </c>
      <c r="B32" s="22" t="s">
        <v>32</v>
      </c>
      <c r="C32" s="28">
        <v>15</v>
      </c>
      <c r="D32" s="28">
        <v>2500</v>
      </c>
      <c r="E32" s="29">
        <f>D32*C32</f>
        <v>37500</v>
      </c>
    </row>
    <row r="33" spans="1:5" ht="15.75" x14ac:dyDescent="0.25">
      <c r="A33" s="28">
        <v>22</v>
      </c>
      <c r="B33" s="20" t="s">
        <v>33</v>
      </c>
      <c r="C33" s="28">
        <v>1</v>
      </c>
      <c r="D33" s="28">
        <v>2500</v>
      </c>
      <c r="E33" s="29">
        <f t="shared" ref="E33:E34" si="2">D33*C33</f>
        <v>2500</v>
      </c>
    </row>
    <row r="34" spans="1:5" ht="31.5" x14ac:dyDescent="0.25">
      <c r="A34" s="28">
        <v>23</v>
      </c>
      <c r="B34" s="22" t="s">
        <v>34</v>
      </c>
      <c r="C34" s="28">
        <v>16</v>
      </c>
      <c r="D34" s="28">
        <v>900</v>
      </c>
      <c r="E34" s="29">
        <f t="shared" si="2"/>
        <v>14400</v>
      </c>
    </row>
    <row r="35" spans="1:5" ht="16.5" thickBot="1" x14ac:dyDescent="0.3">
      <c r="A35" s="51" t="s">
        <v>19</v>
      </c>
      <c r="B35" s="51"/>
      <c r="C35" s="44">
        <f>SUM(E32:E34)</f>
        <v>54400</v>
      </c>
      <c r="D35" s="44"/>
      <c r="E35" s="45"/>
    </row>
    <row r="36" spans="1:5" ht="15.75" x14ac:dyDescent="0.25">
      <c r="A36" s="52" t="s">
        <v>35</v>
      </c>
      <c r="B36" s="53"/>
      <c r="C36" s="54">
        <f>SUM(C18,C30,C35)</f>
        <v>726890</v>
      </c>
      <c r="D36" s="54"/>
      <c r="E36" s="55"/>
    </row>
    <row r="37" spans="1:5" ht="15.75" x14ac:dyDescent="0.25">
      <c r="A37" s="56" t="s">
        <v>36</v>
      </c>
      <c r="B37" s="57"/>
      <c r="C37" s="58">
        <f>C36*0.2</f>
        <v>145378</v>
      </c>
      <c r="D37" s="59"/>
      <c r="E37" s="60"/>
    </row>
    <row r="38" spans="1:5" ht="15.75" x14ac:dyDescent="0.25">
      <c r="A38" s="46" t="s">
        <v>19</v>
      </c>
      <c r="B38" s="47"/>
      <c r="C38" s="48">
        <f>C37+C36</f>
        <v>872268</v>
      </c>
      <c r="D38" s="49"/>
      <c r="E38" s="50"/>
    </row>
  </sheetData>
  <mergeCells count="20">
    <mergeCell ref="A38:B38"/>
    <mergeCell ref="C38:E38"/>
    <mergeCell ref="A35:B35"/>
    <mergeCell ref="C35:E35"/>
    <mergeCell ref="A36:B36"/>
    <mergeCell ref="C36:E36"/>
    <mergeCell ref="A37:B37"/>
    <mergeCell ref="C37:E37"/>
    <mergeCell ref="A31:E31"/>
    <mergeCell ref="A1:E1"/>
    <mergeCell ref="A2:E2"/>
    <mergeCell ref="A5:E5"/>
    <mergeCell ref="A9:B9"/>
    <mergeCell ref="A10:E10"/>
    <mergeCell ref="A17:B17"/>
    <mergeCell ref="A18:B18"/>
    <mergeCell ref="C18:E18"/>
    <mergeCell ref="A19:E19"/>
    <mergeCell ref="A30:B30"/>
    <mergeCell ref="C30:E30"/>
  </mergeCell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Кошторис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2019-03-22T13:05:56Z</dcterms:modified>
</cp:coreProperties>
</file>