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Sheet1" sheetId="1" r:id="rId1"/>
    <sheet name="Лист1" sheetId="2" r:id="rId2"/>
  </sheets>
  <externalReferences>
    <externalReference r:id="rId3"/>
  </externalReferences>
  <definedNames>
    <definedName name="usd">Sheet1!#REF!</definedName>
    <definedName name="Скидка_ДКС">[1]Содержание!$B$18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1" i="1"/>
  <c r="H10" l="1"/>
  <c r="H11"/>
  <c r="H12"/>
  <c r="H14"/>
  <c r="H15"/>
  <c r="H16"/>
  <c r="H17"/>
  <c r="H18"/>
  <c r="H19"/>
  <c r="H20"/>
  <c r="H21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9"/>
  <c r="H60" l="1"/>
  <c r="H62" s="1"/>
  <c r="H63" l="1"/>
  <c r="H64" s="1"/>
</calcChain>
</file>

<file path=xl/sharedStrings.xml><?xml version="1.0" encoding="utf-8"?>
<sst xmlns="http://schemas.openxmlformats.org/spreadsheetml/2006/main" count="150" uniqueCount="106">
  <si>
    <t>№</t>
  </si>
  <si>
    <t>Виробник</t>
  </si>
  <si>
    <t>Код</t>
  </si>
  <si>
    <t>Найменування</t>
  </si>
  <si>
    <t>К-сть</t>
  </si>
  <si>
    <t>Відеокамери:</t>
  </si>
  <si>
    <t>Hikvision</t>
  </si>
  <si>
    <t>шт</t>
  </si>
  <si>
    <t>DS-7732NI-K4 (256-160)</t>
  </si>
  <si>
    <t>32-канальный 4K сетевой видеорегистратор; H.265/H.264/MPEG4; Входящий поток 256 Мб/с, Запись: 8MP / 6MP / 5MP / 4MP / 3MP / 1080p / UXGA / 720p / VGA / 4CIF / DCIF / 2CIF / CIF /QCIF; Видео выходы: HDMI, VGA; Аудио: 1вх/1вых; Тревога: 16вх/4вых; Интерфейсы: 2x - RJ45 (10/100/1000М), 2x-USB 2.0, 1x-USB 3.0; 4хHDD (до 24ТБ), RS-232, RS-485; 445х390х70 мм</t>
  </si>
  <si>
    <t>Western Digital</t>
  </si>
  <si>
    <t>Жесткий диск 3.5" WD40PURZ, 4 ТБ, SATA 6 Гб/с, IntelliPower, кэш 64 МБ.</t>
  </si>
  <si>
    <t>Кросс:</t>
  </si>
  <si>
    <t>Коммутатор TP-LINK T1500-28PCT </t>
  </si>
  <si>
    <t>TP-LINK</t>
  </si>
  <si>
    <t>TL-SL2428P</t>
  </si>
  <si>
    <t>Кабелі та матеріали</t>
  </si>
  <si>
    <t>M310014</t>
  </si>
  <si>
    <t>ИБП Niky  1,5kВА, Schuko (DIN)-2,  IEC-2, RS232</t>
  </si>
  <si>
    <t>Legrand</t>
  </si>
  <si>
    <t>SOH09U40</t>
  </si>
  <si>
    <t>19" Шкаф настенный SOHOLine 9U 510x400x450 мм</t>
  </si>
  <si>
    <t>м</t>
  </si>
  <si>
    <t>49220м</t>
  </si>
  <si>
    <t>Кабель U/UTP кат.5е 350МГц4пары LSOH марка КПВонг-HF-ВП (350) 4*2*0,51 (UTP-cat.5E LSOH), м</t>
  </si>
  <si>
    <t>Одескабель</t>
  </si>
  <si>
    <t>Rack Mount Kit 19"</t>
  </si>
  <si>
    <t>00324</t>
  </si>
  <si>
    <t>Канал TA-En с плоским основанием TA-EN 40X40 W0</t>
  </si>
  <si>
    <t>00884</t>
  </si>
  <si>
    <t>Накладка на стык GAN 40 W0</t>
  </si>
  <si>
    <t>01806</t>
  </si>
  <si>
    <t>Угол внешний NEA 40x40 WO</t>
  </si>
  <si>
    <t>01822</t>
  </si>
  <si>
    <t>Угол внутренний NIA 40x40 WO</t>
  </si>
  <si>
    <t>01738</t>
  </si>
  <si>
    <t>Угол плоский NPAN 40X40 W0</t>
  </si>
  <si>
    <t>00351</t>
  </si>
  <si>
    <t>Канал TMC 40/1X17 W0</t>
  </si>
  <si>
    <t>00597</t>
  </si>
  <si>
    <t>Соединение на стык GM 40X17 W0</t>
  </si>
  <si>
    <t>00395</t>
  </si>
  <si>
    <t>Угол внутренний AIM 40X17 W0</t>
  </si>
  <si>
    <t>00425</t>
  </si>
  <si>
    <t>Угол плоский APM 40X17 W0</t>
  </si>
  <si>
    <t>DS-1280ZJ-DM18 (21**)</t>
  </si>
  <si>
    <t>Распределительная коробка для купольных видеокамер: DS-2CD2112-(I)  DS-2CD2132-(I). Материал: алюминий. Вес: 150г. Размер: ф101мм</t>
  </si>
  <si>
    <t>DS-1280ZJ-S (21** TVI)</t>
  </si>
  <si>
    <t>Кронштейн для купольных и корпусных видеокамер с монтажной коробкой. Материал: алюминиевый сплав. Размер: ф137х53х164 мм Вес: 527гр.</t>
  </si>
  <si>
    <t>19" кабельный организатор 1U, перфорированный, цвет черный</t>
  </si>
  <si>
    <t>PL</t>
  </si>
  <si>
    <t>Estap</t>
  </si>
  <si>
    <t>Коннектор RJ45</t>
  </si>
  <si>
    <t>Колпачок</t>
  </si>
  <si>
    <t>ВВГнг 3х1,5</t>
  </si>
  <si>
    <t>Кабель силовой ВВГнг 3х1,5</t>
  </si>
  <si>
    <t>Розетка c заземлением Quteo , накладная, цвет «белый»</t>
  </si>
  <si>
    <t xml:space="preserve">Legrand </t>
  </si>
  <si>
    <t>Автоматический выключатель 1-полюсный Legrand TX3 10A 1Р 6кА тип «C»</t>
  </si>
  <si>
    <t>DS-2CD2043G0-I (4.0)</t>
  </si>
  <si>
    <t>IP видеокамера. 4 Мп ИК видеокамера Hikvision; Матрица: 1/3" Progressive Scan CMOS; Сжатие: H.264 / Н.265 / H.264+ / Н.265+ / MJPEG; Объектив: f=4 мм (угол обзора 78°); Чувствительность: 0.01 Люкс/(F1.2, AGC вкл), 0.018 Люкс/ (F1.6, AGC вкл); 0 Люкс с ИК; Запись: 2560 х 1440, 2304 х 1296, 1920 x 1080 - 25 к/с; Функции: WDR, 3D DNR, BLC, день/ночь (ICR); ИК-подсветка до 30 м. Слот памяти: micro SD/SDHC/SDXC до 128Гб; IP67; TVS 2000 В; DC 12В± 25%/6Вт, PoE (802.3af); Ф 70 х 155,03 мм, 420 г</t>
  </si>
  <si>
    <t>DS-2CD2143G0-IS (2.8)</t>
  </si>
  <si>
    <t>4 Мп ИК купольная видеокамера Hikvision; Матрица: 1/3" Progressive Scan CMOS; Сжатие: H.264 / Н.265 / H.264+ / Н.265+ / MJPEG; Объектив: f=2,8 мм (угол обзора 98°); Чувствительность: 0.01 Люкс/(F1.2, AGC вкл), 0.018 Люкс/ (F1.6, AGC вкл); 0 Люкс с ИК; Запись: 2560 х 1440, 2304 х 1296, 1920 x 1080 - 25 к/с; Функции: WDR, 3D DNR, BLC, день/ночь (ICR); ИК-подсветка до 30 м. Слот памяти: micro SD/SDHC/SDXC до 128Гб; IP67; IK10; TVS 2000 В; DC 12В± 25%/6Вт, PoE (802.3af); Ф 111 х 82.4 мм, 610 г</t>
  </si>
  <si>
    <t>ДКС</t>
  </si>
  <si>
    <t>Крепление в стойку 19" для регистраторов</t>
  </si>
  <si>
    <t>00317</t>
  </si>
  <si>
    <t>Канал TMC 22/1X10 W0</t>
  </si>
  <si>
    <t>25207</t>
  </si>
  <si>
    <t>Хомут стандартный, цвет белый, полиамид 6.6. 2,6х200 мм</t>
  </si>
  <si>
    <t>CM06520</t>
  </si>
  <si>
    <t>Винт 4х35мм с дюбелем C6</t>
  </si>
  <si>
    <t>WD40PURZ</t>
  </si>
  <si>
    <t>Од.
вим.</t>
  </si>
  <si>
    <t>Samsung</t>
  </si>
  <si>
    <t>Монитор 24" / Разрешение 1920 x 1080 (Full HD) / Тип матрицы TN+Film / Время отклика 2 мс / Яркость 250 кд/м2 / Контрастность 1000:1 / Регулировка положения наклон / Интерфейсы и подключения VGA (D-Sub); HDMI / Черный</t>
  </si>
  <si>
    <t>S24D300HSI</t>
  </si>
  <si>
    <t xml:space="preserve">на облаштування системи відеонагляду </t>
  </si>
  <si>
    <t>в будівлі спеціалізованої школи №80</t>
  </si>
  <si>
    <t>на бул. Дружби Народів 12-Б в м. Києві</t>
  </si>
  <si>
    <t>Проектні, монтажні та пуско-налагоджувальні роботи грн, з ПДВ</t>
  </si>
  <si>
    <t>Загальна вартість обладнання та робот, з ПДВ</t>
  </si>
  <si>
    <t>Вартість обладнання грн, з ПДВ</t>
  </si>
  <si>
    <t>Ціна, грн з ПДВ</t>
  </si>
  <si>
    <t>Вартість, грн з ПДВ</t>
  </si>
  <si>
    <t>Монтажні роботи:</t>
  </si>
  <si>
    <t>Виконання прохідних отворів в перекритті</t>
  </si>
  <si>
    <t>Виконання прохідних отворів в стінах</t>
  </si>
  <si>
    <t>Монтаж телекомунікайної шафи</t>
  </si>
  <si>
    <t>Термінування кабельних ліній</t>
  </si>
  <si>
    <t>Монтаж та підключення відеореєстратора</t>
  </si>
  <si>
    <t>Монтаж та підключення ДБЖ</t>
  </si>
  <si>
    <t>Пуско-налагоджувальні роботи:</t>
  </si>
  <si>
    <t>Налаштування відеореєстратору</t>
  </si>
  <si>
    <t>Проектні роботи:</t>
  </si>
  <si>
    <t>Розробка комплекту виконавчої документації</t>
  </si>
  <si>
    <t>Монтаж та підключення автоматичного вимикача</t>
  </si>
  <si>
    <t>Монтаж та підключення електричної розетки</t>
  </si>
  <si>
    <t>Прокладання кабельно проводникової продукції на висоті білше 3м</t>
  </si>
  <si>
    <t>Встановлення та підключення монітору</t>
  </si>
  <si>
    <t>Монтаж та підключення внутрішніх відеокамер</t>
  </si>
  <si>
    <t>Монтаж та підключення вуличних відеокамер</t>
  </si>
  <si>
    <t>Налаштування IP відеокамер</t>
  </si>
  <si>
    <t>Монтаж коробу на висоті білше 3м</t>
  </si>
  <si>
    <t>РОЗРАХУНОК БЮДЖЕТУ</t>
  </si>
  <si>
    <t>Обов’язковий резерв кошторису проекту + 20% від загальної суми</t>
  </si>
  <si>
    <t>Загальна сума в грн</t>
  </si>
</sst>
</file>

<file path=xl/styles.xml><?xml version="1.0" encoding="utf-8"?>
<styleSheet xmlns="http://schemas.openxmlformats.org/spreadsheetml/2006/main">
  <numFmts count="1">
    <numFmt numFmtId="164" formatCode="_-* #,##0.00_₴_-;\-* #,##0.00_₴_-;_-* &quot;-&quot;??_₴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NumberFormat="1" applyAlignment="1">
      <alignment wrapText="1"/>
    </xf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164" fontId="2" fillId="0" borderId="0" xfId="1" applyFont="1" applyAlignment="1">
      <alignment horizontal="center" vertical="center"/>
    </xf>
    <xf numFmtId="0" fontId="3" fillId="0" borderId="0" xfId="0" applyNumberFormat="1" applyFont="1" applyAlignment="1">
      <alignment horizontal="right" wrapText="1"/>
    </xf>
    <xf numFmtId="164" fontId="0" fillId="0" borderId="0" xfId="0" applyNumberFormat="1"/>
    <xf numFmtId="164" fontId="2" fillId="0" borderId="0" xfId="0" applyNumberFormat="1" applyFont="1" applyAlignment="1">
      <alignment horizontal="center" vertical="center"/>
    </xf>
    <xf numFmtId="164" fontId="2" fillId="0" borderId="1" xfId="1" applyFont="1" applyBorder="1" applyAlignment="1">
      <alignment horizontal="center" vertical="center" wrapText="1"/>
    </xf>
    <xf numFmtId="164" fontId="0" fillId="0" borderId="1" xfId="1" applyFont="1" applyBorder="1" applyAlignment="1">
      <alignment horizontal="center" vertical="center"/>
    </xf>
    <xf numFmtId="164" fontId="2" fillId="0" borderId="0" xfId="0" applyNumberFormat="1" applyFont="1"/>
    <xf numFmtId="0" fontId="0" fillId="0" borderId="1" xfId="0" applyBorder="1"/>
    <xf numFmtId="164" fontId="0" fillId="0" borderId="1" xfId="0" applyNumberFormat="1" applyBorder="1"/>
    <xf numFmtId="164" fontId="0" fillId="0" borderId="1" xfId="1" applyFont="1" applyBorder="1"/>
    <xf numFmtId="0" fontId="4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right" wrapText="1"/>
    </xf>
    <xf numFmtId="2" fontId="5" fillId="0" borderId="0" xfId="0" applyNumberFormat="1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byk/AppData/Local/Temp/Rar$DIa0.590/IQTrading%20partner%20pricelist%2020.02.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Кабель OK-Net"/>
      <sheetName val="PL"/>
      <sheetName val="Коакс.кабель "/>
      <sheetName val="Тел.кабель "/>
      <sheetName val="Сил.кабель"/>
      <sheetName val="ВОК"/>
      <sheetName val="Оптика"/>
      <sheetName val="ACTi"/>
      <sheetName val="Allied Telesis"/>
      <sheetName val="AXIS"/>
      <sheetName val="Canon"/>
      <sheetName val="UNV "/>
      <sheetName val="Hanwha Techwin (Samsung)"/>
      <sheetName val="Estap"/>
      <sheetName val="Setup"/>
      <sheetName val="ДКС"/>
      <sheetName val="Legrand"/>
      <sheetName val="ИБП Legrand"/>
    </sheetNames>
    <sheetDataSet>
      <sheetData sheetId="0">
        <row r="18">
          <cell r="B1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4"/>
  <sheetViews>
    <sheetView tabSelected="1" workbookViewId="0">
      <selection activeCell="J61" sqref="J61"/>
    </sheetView>
  </sheetViews>
  <sheetFormatPr defaultRowHeight="15"/>
  <cols>
    <col min="1" max="1" width="3.140625" style="2" bestFit="1" customWidth="1"/>
    <col min="2" max="2" width="14.85546875" style="2" bestFit="1" customWidth="1"/>
    <col min="3" max="3" width="17.7109375" style="9" bestFit="1" customWidth="1"/>
    <col min="4" max="4" width="73.5703125" style="1" customWidth="1"/>
    <col min="5" max="5" width="5.28515625" style="2" bestFit="1" customWidth="1"/>
    <col min="6" max="6" width="5.5703125" style="2" bestFit="1" customWidth="1"/>
    <col min="7" max="7" width="11.42578125" bestFit="1" customWidth="1"/>
    <col min="8" max="8" width="12.5703125" bestFit="1" customWidth="1"/>
  </cols>
  <sheetData>
    <row r="2" spans="1:8" ht="18.75">
      <c r="D2" s="22" t="s">
        <v>103</v>
      </c>
    </row>
    <row r="3" spans="1:8">
      <c r="D3" s="11" t="s">
        <v>76</v>
      </c>
    </row>
    <row r="4" spans="1:8">
      <c r="D4" s="11" t="s">
        <v>77</v>
      </c>
    </row>
    <row r="5" spans="1:8">
      <c r="D5" s="11" t="s">
        <v>78</v>
      </c>
    </row>
    <row r="7" spans="1:8" s="8" customFormat="1" ht="30">
      <c r="A7" s="7" t="s">
        <v>0</v>
      </c>
      <c r="B7" s="7" t="s">
        <v>1</v>
      </c>
      <c r="C7" s="7" t="s">
        <v>2</v>
      </c>
      <c r="D7" s="3" t="s">
        <v>3</v>
      </c>
      <c r="E7" s="7" t="s">
        <v>72</v>
      </c>
      <c r="F7" s="7" t="s">
        <v>4</v>
      </c>
      <c r="G7" s="16" t="s">
        <v>82</v>
      </c>
      <c r="H7" s="7" t="s">
        <v>83</v>
      </c>
    </row>
    <row r="8" spans="1:8">
      <c r="A8" s="5"/>
      <c r="B8" s="5"/>
      <c r="C8" s="10"/>
      <c r="D8" s="4" t="s">
        <v>5</v>
      </c>
      <c r="E8" s="5"/>
      <c r="F8" s="5"/>
    </row>
    <row r="9" spans="1:8" ht="105">
      <c r="A9" s="5">
        <v>1</v>
      </c>
      <c r="B9" s="5" t="s">
        <v>6</v>
      </c>
      <c r="C9" s="10" t="s">
        <v>61</v>
      </c>
      <c r="D9" s="6" t="s">
        <v>62</v>
      </c>
      <c r="E9" s="5" t="s">
        <v>7</v>
      </c>
      <c r="F9" s="5">
        <v>14</v>
      </c>
      <c r="G9" s="17">
        <v>3960</v>
      </c>
      <c r="H9" s="17">
        <f>F9*G9</f>
        <v>55440</v>
      </c>
    </row>
    <row r="10" spans="1:8" ht="30">
      <c r="A10" s="5">
        <v>2</v>
      </c>
      <c r="B10" s="5" t="s">
        <v>6</v>
      </c>
      <c r="C10" s="10" t="s">
        <v>45</v>
      </c>
      <c r="D10" s="6" t="s">
        <v>46</v>
      </c>
      <c r="E10" s="5" t="s">
        <v>7</v>
      </c>
      <c r="F10" s="5">
        <v>14</v>
      </c>
      <c r="G10" s="17">
        <v>300.3</v>
      </c>
      <c r="H10" s="17">
        <f t="shared" ref="H10:H40" si="0">F10*G10</f>
        <v>4204.2</v>
      </c>
    </row>
    <row r="11" spans="1:8" ht="105">
      <c r="A11" s="5">
        <v>3</v>
      </c>
      <c r="B11" s="5" t="s">
        <v>6</v>
      </c>
      <c r="C11" s="10" t="s">
        <v>59</v>
      </c>
      <c r="D11" s="6" t="s">
        <v>60</v>
      </c>
      <c r="E11" s="5" t="s">
        <v>7</v>
      </c>
      <c r="F11" s="5">
        <v>5</v>
      </c>
      <c r="G11" s="17">
        <v>3750</v>
      </c>
      <c r="H11" s="17">
        <f t="shared" si="0"/>
        <v>18750</v>
      </c>
    </row>
    <row r="12" spans="1:8" ht="30">
      <c r="A12" s="5">
        <v>4</v>
      </c>
      <c r="B12" s="5" t="s">
        <v>6</v>
      </c>
      <c r="C12" s="10" t="s">
        <v>47</v>
      </c>
      <c r="D12" s="6" t="s">
        <v>48</v>
      </c>
      <c r="E12" s="5" t="s">
        <v>7</v>
      </c>
      <c r="F12" s="5">
        <v>5</v>
      </c>
      <c r="G12" s="17">
        <v>646.79999999999995</v>
      </c>
      <c r="H12" s="17">
        <f t="shared" si="0"/>
        <v>3234</v>
      </c>
    </row>
    <row r="13" spans="1:8">
      <c r="A13" s="5"/>
      <c r="B13" s="5"/>
      <c r="C13" s="10"/>
      <c r="D13" s="4" t="s">
        <v>12</v>
      </c>
      <c r="E13" s="5"/>
      <c r="F13" s="5"/>
      <c r="G13" s="17"/>
      <c r="H13" s="17"/>
    </row>
    <row r="14" spans="1:8" ht="75">
      <c r="A14" s="5">
        <v>1</v>
      </c>
      <c r="B14" s="5" t="s">
        <v>6</v>
      </c>
      <c r="C14" s="10" t="s">
        <v>8</v>
      </c>
      <c r="D14" s="6" t="s">
        <v>9</v>
      </c>
      <c r="E14" s="5" t="s">
        <v>7</v>
      </c>
      <c r="F14" s="5">
        <v>1</v>
      </c>
      <c r="G14" s="17">
        <v>12270</v>
      </c>
      <c r="H14" s="17">
        <f t="shared" si="0"/>
        <v>12270</v>
      </c>
    </row>
    <row r="15" spans="1:8">
      <c r="A15" s="5">
        <v>2</v>
      </c>
      <c r="B15" s="5" t="s">
        <v>10</v>
      </c>
      <c r="C15" s="10" t="s">
        <v>71</v>
      </c>
      <c r="D15" s="6" t="s">
        <v>11</v>
      </c>
      <c r="E15" s="5" t="s">
        <v>7</v>
      </c>
      <c r="F15" s="5">
        <v>2</v>
      </c>
      <c r="G15" s="17">
        <v>4170</v>
      </c>
      <c r="H15" s="17">
        <f t="shared" si="0"/>
        <v>8340</v>
      </c>
    </row>
    <row r="16" spans="1:8">
      <c r="A16" s="5">
        <v>3</v>
      </c>
      <c r="B16" s="5"/>
      <c r="C16" s="10" t="s">
        <v>26</v>
      </c>
      <c r="D16" s="6" t="s">
        <v>64</v>
      </c>
      <c r="E16" s="5" t="s">
        <v>7</v>
      </c>
      <c r="F16" s="5">
        <v>1</v>
      </c>
      <c r="G16" s="17">
        <v>300</v>
      </c>
      <c r="H16" s="17">
        <f t="shared" si="0"/>
        <v>300</v>
      </c>
    </row>
    <row r="17" spans="1:8">
      <c r="A17" s="5">
        <v>4</v>
      </c>
      <c r="B17" s="5" t="s">
        <v>14</v>
      </c>
      <c r="C17" s="10" t="s">
        <v>15</v>
      </c>
      <c r="D17" s="6" t="s">
        <v>13</v>
      </c>
      <c r="E17" s="5" t="s">
        <v>7</v>
      </c>
      <c r="F17" s="5">
        <v>1</v>
      </c>
      <c r="G17" s="17">
        <v>8456</v>
      </c>
      <c r="H17" s="17">
        <f t="shared" si="0"/>
        <v>8456</v>
      </c>
    </row>
    <row r="18" spans="1:8">
      <c r="A18" s="5">
        <v>5</v>
      </c>
      <c r="B18" s="5" t="s">
        <v>19</v>
      </c>
      <c r="C18" s="10" t="s">
        <v>17</v>
      </c>
      <c r="D18" s="6" t="s">
        <v>18</v>
      </c>
      <c r="E18" s="5" t="s">
        <v>7</v>
      </c>
      <c r="F18" s="5">
        <v>1</v>
      </c>
      <c r="G18" s="17">
        <v>8058.36</v>
      </c>
      <c r="H18" s="17">
        <f t="shared" si="0"/>
        <v>8058.36</v>
      </c>
    </row>
    <row r="19" spans="1:8">
      <c r="A19" s="5">
        <v>6</v>
      </c>
      <c r="B19" s="5" t="s">
        <v>51</v>
      </c>
      <c r="C19" s="10" t="s">
        <v>20</v>
      </c>
      <c r="D19" s="6" t="s">
        <v>21</v>
      </c>
      <c r="E19" s="5" t="s">
        <v>7</v>
      </c>
      <c r="F19" s="5">
        <v>1</v>
      </c>
      <c r="G19" s="17">
        <v>3484</v>
      </c>
      <c r="H19" s="17">
        <f t="shared" si="0"/>
        <v>3484</v>
      </c>
    </row>
    <row r="20" spans="1:8">
      <c r="A20" s="5">
        <v>7</v>
      </c>
      <c r="B20" s="5" t="s">
        <v>50</v>
      </c>
      <c r="C20" s="10">
        <v>195010102</v>
      </c>
      <c r="D20" s="6" t="s">
        <v>49</v>
      </c>
      <c r="E20" s="5" t="s">
        <v>7</v>
      </c>
      <c r="F20" s="5">
        <v>1</v>
      </c>
      <c r="G20" s="17">
        <v>265.32</v>
      </c>
      <c r="H20" s="17">
        <f t="shared" si="0"/>
        <v>265.32</v>
      </c>
    </row>
    <row r="21" spans="1:8" ht="45" customHeight="1">
      <c r="A21" s="5">
        <v>8</v>
      </c>
      <c r="B21" s="5" t="s">
        <v>73</v>
      </c>
      <c r="C21" s="10" t="s">
        <v>75</v>
      </c>
      <c r="D21" s="6" t="s">
        <v>74</v>
      </c>
      <c r="E21" s="5" t="s">
        <v>7</v>
      </c>
      <c r="F21" s="5">
        <v>1</v>
      </c>
      <c r="G21" s="17">
        <v>4159</v>
      </c>
      <c r="H21" s="17">
        <f t="shared" si="0"/>
        <v>4159</v>
      </c>
    </row>
    <row r="22" spans="1:8">
      <c r="A22" s="5"/>
      <c r="B22" s="5"/>
      <c r="C22" s="10"/>
      <c r="D22" s="4" t="s">
        <v>16</v>
      </c>
      <c r="E22" s="5"/>
      <c r="F22" s="5"/>
      <c r="G22" s="17"/>
      <c r="H22" s="17"/>
    </row>
    <row r="23" spans="1:8" ht="30">
      <c r="A23" s="5">
        <v>1</v>
      </c>
      <c r="B23" s="5" t="s">
        <v>25</v>
      </c>
      <c r="C23" s="10" t="s">
        <v>23</v>
      </c>
      <c r="D23" s="6" t="s">
        <v>24</v>
      </c>
      <c r="E23" s="5" t="s">
        <v>22</v>
      </c>
      <c r="F23" s="5">
        <v>1220</v>
      </c>
      <c r="G23" s="17">
        <v>12.4</v>
      </c>
      <c r="H23" s="17">
        <f t="shared" si="0"/>
        <v>15128</v>
      </c>
    </row>
    <row r="24" spans="1:8">
      <c r="A24" s="5">
        <v>2</v>
      </c>
      <c r="B24" s="5"/>
      <c r="C24" s="10" t="s">
        <v>54</v>
      </c>
      <c r="D24" s="6" t="s">
        <v>55</v>
      </c>
      <c r="E24" s="5" t="s">
        <v>22</v>
      </c>
      <c r="F24" s="5">
        <v>30</v>
      </c>
      <c r="G24" s="17">
        <v>17.64</v>
      </c>
      <c r="H24" s="17">
        <f t="shared" si="0"/>
        <v>529.20000000000005</v>
      </c>
    </row>
    <row r="25" spans="1:8">
      <c r="A25" s="5">
        <v>3</v>
      </c>
      <c r="B25" s="5" t="s">
        <v>57</v>
      </c>
      <c r="C25" s="10">
        <v>782211</v>
      </c>
      <c r="D25" s="6" t="s">
        <v>56</v>
      </c>
      <c r="E25" s="5" t="s">
        <v>7</v>
      </c>
      <c r="F25" s="5">
        <v>1</v>
      </c>
      <c r="G25" s="17">
        <v>70.36</v>
      </c>
      <c r="H25" s="17">
        <f t="shared" si="0"/>
        <v>70.36</v>
      </c>
    </row>
    <row r="26" spans="1:8">
      <c r="A26" s="5">
        <v>4</v>
      </c>
      <c r="B26" s="5" t="s">
        <v>57</v>
      </c>
      <c r="C26" s="10">
        <v>404026</v>
      </c>
      <c r="D26" s="6" t="s">
        <v>58</v>
      </c>
      <c r="E26" s="5" t="s">
        <v>7</v>
      </c>
      <c r="F26" s="5">
        <v>1</v>
      </c>
      <c r="G26" s="17">
        <v>116.34</v>
      </c>
      <c r="H26" s="17">
        <f t="shared" si="0"/>
        <v>116.34</v>
      </c>
    </row>
    <row r="27" spans="1:8">
      <c r="A27" s="5">
        <v>5</v>
      </c>
      <c r="B27" s="5" t="s">
        <v>63</v>
      </c>
      <c r="C27" s="10" t="s">
        <v>27</v>
      </c>
      <c r="D27" s="6" t="s">
        <v>28</v>
      </c>
      <c r="E27" s="5" t="s">
        <v>7</v>
      </c>
      <c r="F27" s="5">
        <v>20</v>
      </c>
      <c r="G27" s="17">
        <v>31.11</v>
      </c>
      <c r="H27" s="17">
        <f t="shared" si="0"/>
        <v>622.20000000000005</v>
      </c>
    </row>
    <row r="28" spans="1:8">
      <c r="A28" s="5">
        <v>6</v>
      </c>
      <c r="B28" s="5" t="s">
        <v>63</v>
      </c>
      <c r="C28" s="10" t="s">
        <v>29</v>
      </c>
      <c r="D28" s="6" t="s">
        <v>30</v>
      </c>
      <c r="E28" s="5" t="s">
        <v>7</v>
      </c>
      <c r="F28" s="5">
        <v>10</v>
      </c>
      <c r="G28" s="17">
        <v>7.81</v>
      </c>
      <c r="H28" s="17">
        <f t="shared" si="0"/>
        <v>78.099999999999994</v>
      </c>
    </row>
    <row r="29" spans="1:8">
      <c r="A29" s="5">
        <v>7</v>
      </c>
      <c r="B29" s="5" t="s">
        <v>63</v>
      </c>
      <c r="C29" s="10" t="s">
        <v>31</v>
      </c>
      <c r="D29" s="6" t="s">
        <v>32</v>
      </c>
      <c r="E29" s="5" t="s">
        <v>7</v>
      </c>
      <c r="F29" s="5">
        <v>6</v>
      </c>
      <c r="G29" s="17">
        <v>21.4</v>
      </c>
      <c r="H29" s="17">
        <f t="shared" si="0"/>
        <v>128.39999999999998</v>
      </c>
    </row>
    <row r="30" spans="1:8">
      <c r="A30" s="5">
        <v>8</v>
      </c>
      <c r="B30" s="5" t="s">
        <v>63</v>
      </c>
      <c r="C30" s="10" t="s">
        <v>33</v>
      </c>
      <c r="D30" s="6" t="s">
        <v>34</v>
      </c>
      <c r="E30" s="5" t="s">
        <v>7</v>
      </c>
      <c r="F30" s="5">
        <v>6</v>
      </c>
      <c r="G30" s="17">
        <v>35.28</v>
      </c>
      <c r="H30" s="17">
        <f t="shared" si="0"/>
        <v>211.68</v>
      </c>
    </row>
    <row r="31" spans="1:8">
      <c r="A31" s="5">
        <v>9</v>
      </c>
      <c r="B31" s="5" t="s">
        <v>63</v>
      </c>
      <c r="C31" s="10" t="s">
        <v>35</v>
      </c>
      <c r="D31" s="6" t="s">
        <v>36</v>
      </c>
      <c r="E31" s="5" t="s">
        <v>7</v>
      </c>
      <c r="F31" s="5">
        <v>1</v>
      </c>
      <c r="G31" s="17">
        <v>18.46</v>
      </c>
      <c r="H31" s="17">
        <f t="shared" si="0"/>
        <v>18.46</v>
      </c>
    </row>
    <row r="32" spans="1:8">
      <c r="A32" s="5">
        <v>10</v>
      </c>
      <c r="B32" s="5" t="s">
        <v>63</v>
      </c>
      <c r="C32" s="10" t="s">
        <v>37</v>
      </c>
      <c r="D32" s="6" t="s">
        <v>38</v>
      </c>
      <c r="E32" s="5" t="s">
        <v>7</v>
      </c>
      <c r="F32" s="5">
        <v>80</v>
      </c>
      <c r="G32" s="17">
        <v>20.12</v>
      </c>
      <c r="H32" s="17">
        <f t="shared" si="0"/>
        <v>1609.6000000000001</v>
      </c>
    </row>
    <row r="33" spans="1:8">
      <c r="A33" s="5">
        <v>11</v>
      </c>
      <c r="B33" s="5" t="s">
        <v>63</v>
      </c>
      <c r="C33" s="10" t="s">
        <v>39</v>
      </c>
      <c r="D33" s="6" t="s">
        <v>40</v>
      </c>
      <c r="E33" s="5" t="s">
        <v>7</v>
      </c>
      <c r="F33" s="5">
        <v>40</v>
      </c>
      <c r="G33" s="17">
        <v>3.45</v>
      </c>
      <c r="H33" s="17">
        <f t="shared" si="0"/>
        <v>138</v>
      </c>
    </row>
    <row r="34" spans="1:8">
      <c r="A34" s="5">
        <v>12</v>
      </c>
      <c r="B34" s="5" t="s">
        <v>63</v>
      </c>
      <c r="C34" s="10" t="s">
        <v>41</v>
      </c>
      <c r="D34" s="6" t="s">
        <v>42</v>
      </c>
      <c r="E34" s="5" t="s">
        <v>7</v>
      </c>
      <c r="F34" s="5">
        <v>24</v>
      </c>
      <c r="G34" s="17">
        <v>7.8</v>
      </c>
      <c r="H34" s="17">
        <f t="shared" si="0"/>
        <v>187.2</v>
      </c>
    </row>
    <row r="35" spans="1:8">
      <c r="A35" s="5">
        <v>13</v>
      </c>
      <c r="B35" s="5" t="s">
        <v>63</v>
      </c>
      <c r="C35" s="10" t="s">
        <v>43</v>
      </c>
      <c r="D35" s="6" t="s">
        <v>44</v>
      </c>
      <c r="E35" s="5" t="s">
        <v>7</v>
      </c>
      <c r="F35" s="5">
        <v>24</v>
      </c>
      <c r="G35" s="17">
        <v>8.9600000000000009</v>
      </c>
      <c r="H35" s="17">
        <f t="shared" si="0"/>
        <v>215.04000000000002</v>
      </c>
    </row>
    <row r="36" spans="1:8">
      <c r="A36" s="5">
        <v>14</v>
      </c>
      <c r="B36" s="5" t="s">
        <v>63</v>
      </c>
      <c r="C36" s="10" t="s">
        <v>65</v>
      </c>
      <c r="D36" s="6" t="s">
        <v>66</v>
      </c>
      <c r="E36" s="5" t="s">
        <v>22</v>
      </c>
      <c r="F36" s="5">
        <v>100</v>
      </c>
      <c r="G36" s="17">
        <v>9.02</v>
      </c>
      <c r="H36" s="17">
        <f t="shared" si="0"/>
        <v>902</v>
      </c>
    </row>
    <row r="37" spans="1:8">
      <c r="A37" s="5">
        <v>15</v>
      </c>
      <c r="B37" s="5"/>
      <c r="C37" s="10"/>
      <c r="D37" s="6" t="s">
        <v>52</v>
      </c>
      <c r="E37" s="5" t="s">
        <v>7</v>
      </c>
      <c r="F37" s="5">
        <v>38</v>
      </c>
      <c r="G37" s="17">
        <v>2.5</v>
      </c>
      <c r="H37" s="17">
        <f t="shared" si="0"/>
        <v>95</v>
      </c>
    </row>
    <row r="38" spans="1:8">
      <c r="A38" s="5">
        <v>16</v>
      </c>
      <c r="B38" s="5"/>
      <c r="C38" s="10"/>
      <c r="D38" s="6" t="s">
        <v>53</v>
      </c>
      <c r="E38" s="5" t="s">
        <v>7</v>
      </c>
      <c r="F38" s="5">
        <v>38</v>
      </c>
      <c r="G38" s="17">
        <v>2.1</v>
      </c>
      <c r="H38" s="17">
        <f t="shared" si="0"/>
        <v>79.8</v>
      </c>
    </row>
    <row r="39" spans="1:8">
      <c r="A39" s="5">
        <v>17</v>
      </c>
      <c r="B39" s="5" t="s">
        <v>63</v>
      </c>
      <c r="C39" s="10" t="s">
        <v>67</v>
      </c>
      <c r="D39" s="6" t="s">
        <v>68</v>
      </c>
      <c r="E39" s="5" t="s">
        <v>7</v>
      </c>
      <c r="F39" s="5">
        <v>200</v>
      </c>
      <c r="G39" s="17">
        <v>0.28000000000000003</v>
      </c>
      <c r="H39" s="17">
        <f t="shared" si="0"/>
        <v>56.000000000000007</v>
      </c>
    </row>
    <row r="40" spans="1:8">
      <c r="A40" s="5">
        <v>18</v>
      </c>
      <c r="B40" s="5" t="s">
        <v>63</v>
      </c>
      <c r="C40" s="10" t="s">
        <v>69</v>
      </c>
      <c r="D40" s="6" t="s">
        <v>70</v>
      </c>
      <c r="E40" s="5" t="s">
        <v>7</v>
      </c>
      <c r="F40" s="5">
        <v>100</v>
      </c>
      <c r="G40" s="17">
        <v>2.6</v>
      </c>
      <c r="H40" s="17">
        <f t="shared" si="0"/>
        <v>260</v>
      </c>
    </row>
    <row r="41" spans="1:8">
      <c r="A41" s="5"/>
      <c r="B41" s="5"/>
      <c r="C41" s="10"/>
      <c r="D41" s="4" t="s">
        <v>84</v>
      </c>
      <c r="E41" s="5"/>
      <c r="F41" s="5"/>
      <c r="G41" s="19"/>
      <c r="H41" s="20"/>
    </row>
    <row r="42" spans="1:8">
      <c r="A42" s="5">
        <v>1</v>
      </c>
      <c r="B42" s="5"/>
      <c r="C42" s="10"/>
      <c r="D42" s="6" t="s">
        <v>85</v>
      </c>
      <c r="E42" s="5"/>
      <c r="F42" s="5"/>
      <c r="G42" s="21"/>
      <c r="H42" s="21">
        <v>285.60000000000002</v>
      </c>
    </row>
    <row r="43" spans="1:8">
      <c r="A43" s="5">
        <v>2</v>
      </c>
      <c r="B43" s="5"/>
      <c r="C43" s="10"/>
      <c r="D43" s="6" t="s">
        <v>86</v>
      </c>
      <c r="E43" s="5"/>
      <c r="F43" s="5"/>
      <c r="G43" s="21"/>
      <c r="H43" s="21">
        <v>761.6</v>
      </c>
    </row>
    <row r="44" spans="1:8">
      <c r="A44" s="5">
        <v>3</v>
      </c>
      <c r="B44" s="5"/>
      <c r="C44" s="10"/>
      <c r="D44" s="6" t="s">
        <v>102</v>
      </c>
      <c r="E44" s="5"/>
      <c r="F44" s="5"/>
      <c r="G44" s="21"/>
      <c r="H44" s="21">
        <v>15469.999999999998</v>
      </c>
    </row>
    <row r="45" spans="1:8">
      <c r="A45" s="5">
        <v>4</v>
      </c>
      <c r="B45" s="5"/>
      <c r="C45" s="10"/>
      <c r="D45" s="6" t="s">
        <v>97</v>
      </c>
      <c r="E45" s="5"/>
      <c r="F45" s="5"/>
      <c r="G45" s="21"/>
      <c r="H45" s="21">
        <v>25287.5</v>
      </c>
    </row>
    <row r="46" spans="1:8">
      <c r="A46" s="5">
        <v>5</v>
      </c>
      <c r="B46" s="5"/>
      <c r="C46" s="10"/>
      <c r="D46" s="6" t="s">
        <v>88</v>
      </c>
      <c r="E46" s="5"/>
      <c r="F46" s="5"/>
      <c r="G46" s="21"/>
      <c r="H46" s="21">
        <v>678.30000000000007</v>
      </c>
    </row>
    <row r="47" spans="1:8">
      <c r="A47" s="5">
        <v>6</v>
      </c>
      <c r="B47" s="5"/>
      <c r="C47" s="10"/>
      <c r="D47" s="6" t="s">
        <v>87</v>
      </c>
      <c r="E47" s="5"/>
      <c r="F47" s="5"/>
      <c r="G47" s="21"/>
      <c r="H47" s="21">
        <v>357</v>
      </c>
    </row>
    <row r="48" spans="1:8">
      <c r="A48" s="5">
        <v>7</v>
      </c>
      <c r="B48" s="5"/>
      <c r="C48" s="10"/>
      <c r="D48" s="6" t="s">
        <v>95</v>
      </c>
      <c r="E48" s="5"/>
      <c r="F48" s="5"/>
      <c r="G48" s="21"/>
      <c r="H48" s="21">
        <v>69.930000000000007</v>
      </c>
    </row>
    <row r="49" spans="1:11">
      <c r="A49" s="5">
        <v>8</v>
      </c>
      <c r="B49" s="5"/>
      <c r="C49" s="10"/>
      <c r="D49" s="6" t="s">
        <v>96</v>
      </c>
      <c r="E49" s="5"/>
      <c r="F49" s="5"/>
      <c r="G49" s="21"/>
      <c r="H49" s="21">
        <v>59.5</v>
      </c>
    </row>
    <row r="50" spans="1:11">
      <c r="A50" s="5">
        <v>9</v>
      </c>
      <c r="B50" s="5"/>
      <c r="C50" s="10"/>
      <c r="D50" s="6" t="s">
        <v>90</v>
      </c>
      <c r="E50" s="5"/>
      <c r="F50" s="5"/>
      <c r="G50" s="21"/>
      <c r="H50" s="21">
        <v>178.5</v>
      </c>
    </row>
    <row r="51" spans="1:11">
      <c r="A51" s="5">
        <v>10</v>
      </c>
      <c r="B51" s="5"/>
      <c r="C51" s="10"/>
      <c r="D51" s="6" t="s">
        <v>89</v>
      </c>
      <c r="E51" s="5"/>
      <c r="F51" s="5"/>
      <c r="G51" s="21"/>
      <c r="H51" s="21">
        <v>595</v>
      </c>
    </row>
    <row r="52" spans="1:11">
      <c r="A52" s="5">
        <v>11</v>
      </c>
      <c r="B52" s="5"/>
      <c r="C52" s="10"/>
      <c r="D52" s="6" t="s">
        <v>98</v>
      </c>
      <c r="E52" s="5"/>
      <c r="F52" s="5"/>
      <c r="G52" s="21"/>
      <c r="H52" s="21">
        <v>59.5</v>
      </c>
    </row>
    <row r="53" spans="1:11">
      <c r="A53" s="5">
        <v>12</v>
      </c>
      <c r="B53" s="5"/>
      <c r="C53" s="10"/>
      <c r="D53" s="6" t="s">
        <v>99</v>
      </c>
      <c r="E53" s="5"/>
      <c r="F53" s="5"/>
      <c r="G53" s="21"/>
      <c r="H53" s="21">
        <v>3867.5</v>
      </c>
    </row>
    <row r="54" spans="1:11">
      <c r="A54" s="5"/>
      <c r="B54" s="5"/>
      <c r="C54" s="10"/>
      <c r="D54" s="6" t="s">
        <v>100</v>
      </c>
      <c r="E54" s="5"/>
      <c r="F54" s="5"/>
      <c r="G54" s="21"/>
      <c r="H54" s="21">
        <v>1999.1999999999998</v>
      </c>
    </row>
    <row r="55" spans="1:11">
      <c r="A55" s="5"/>
      <c r="B55" s="5"/>
      <c r="C55" s="10"/>
      <c r="D55" s="4" t="s">
        <v>91</v>
      </c>
      <c r="E55" s="5"/>
      <c r="F55" s="5"/>
      <c r="G55" s="21"/>
      <c r="H55" s="21"/>
    </row>
    <row r="56" spans="1:11">
      <c r="A56" s="5">
        <v>1</v>
      </c>
      <c r="B56" s="5"/>
      <c r="C56" s="10"/>
      <c r="D56" s="6" t="s">
        <v>101</v>
      </c>
      <c r="E56" s="5"/>
      <c r="F56" s="5"/>
      <c r="G56" s="21"/>
      <c r="H56" s="21">
        <v>3391.5</v>
      </c>
    </row>
    <row r="57" spans="1:11">
      <c r="A57" s="5">
        <v>2</v>
      </c>
      <c r="B57" s="5"/>
      <c r="C57" s="10"/>
      <c r="D57" s="6" t="s">
        <v>92</v>
      </c>
      <c r="E57" s="5"/>
      <c r="F57" s="5"/>
      <c r="G57" s="21"/>
      <c r="H57" s="21">
        <v>535.5</v>
      </c>
    </row>
    <row r="58" spans="1:11">
      <c r="A58" s="5"/>
      <c r="B58" s="5"/>
      <c r="C58" s="10"/>
      <c r="D58" s="4" t="s">
        <v>93</v>
      </c>
      <c r="E58" s="5"/>
      <c r="F58" s="5"/>
      <c r="G58" s="21"/>
      <c r="H58" s="21"/>
    </row>
    <row r="59" spans="1:11">
      <c r="A59" s="5">
        <v>1</v>
      </c>
      <c r="B59" s="5"/>
      <c r="C59" s="10"/>
      <c r="D59" s="6" t="s">
        <v>94</v>
      </c>
      <c r="E59" s="5"/>
      <c r="F59" s="5"/>
      <c r="G59" s="21"/>
      <c r="H59" s="21">
        <v>2975</v>
      </c>
    </row>
    <row r="60" spans="1:11" ht="24" customHeight="1">
      <c r="D60" s="13" t="s">
        <v>81</v>
      </c>
      <c r="F60" s="12"/>
      <c r="H60" s="18">
        <f>SUM(H9:H40)</f>
        <v>147406.26</v>
      </c>
    </row>
    <row r="61" spans="1:11" ht="24" customHeight="1">
      <c r="D61" s="13" t="s">
        <v>79</v>
      </c>
      <c r="F61" s="12"/>
      <c r="H61" s="12">
        <f>SUM(H42:H59)</f>
        <v>56571.13</v>
      </c>
      <c r="K61" s="14"/>
    </row>
    <row r="62" spans="1:11" ht="24" customHeight="1">
      <c r="D62" s="13" t="s">
        <v>80</v>
      </c>
      <c r="F62" s="15"/>
      <c r="G62" s="14"/>
      <c r="H62" s="15">
        <f>H60+H61</f>
        <v>203977.39</v>
      </c>
    </row>
    <row r="63" spans="1:11" ht="24" customHeight="1">
      <c r="D63" s="13" t="s">
        <v>104</v>
      </c>
      <c r="H63" s="23">
        <f>H62*0.2</f>
        <v>40795.478000000003</v>
      </c>
    </row>
    <row r="64" spans="1:11" ht="24" customHeight="1">
      <c r="D64" s="24" t="s">
        <v>105</v>
      </c>
      <c r="H64" s="25">
        <f>H62+H63</f>
        <v>244772.86800000002</v>
      </c>
    </row>
  </sheetData>
  <pageMargins left="0.25" right="0.25" top="0.75" bottom="0.75" header="0.3" footer="0.3"/>
  <pageSetup paperSize="9" scale="59" orientation="portrait" horizontalDpi="1200" verticalDpi="1200" r:id="rId1"/>
  <ignoredErrors>
    <ignoredError sqref="C27 C32:C36 C28 C29:C31 C3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" sqref="B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2018-06-06T13:32:50Z</dcterms:modified>
</cp:coreProperties>
</file>