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ec12\Downloads\"/>
    </mc:Choice>
  </mc:AlternateContent>
  <bookViews>
    <workbookView xWindow="0" yWindow="0" windowWidth="28800" windowHeight="11400"/>
  </bookViews>
  <sheets>
    <sheet name="бюджет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27" i="1" l="1"/>
  <c r="E28" i="1" l="1"/>
  <c r="C14" i="1" l="1"/>
  <c r="E14" i="1" s="1"/>
  <c r="B31" i="1"/>
  <c r="E29" i="1"/>
  <c r="E27" i="1"/>
  <c r="E25" i="1"/>
  <c r="E24" i="1"/>
  <c r="E23" i="1"/>
  <c r="E22" i="1"/>
  <c r="E21" i="1"/>
  <c r="E20" i="1"/>
  <c r="E18" i="1"/>
  <c r="E17" i="1"/>
  <c r="E16" i="1"/>
  <c r="E15" i="1"/>
  <c r="E13" i="1"/>
  <c r="E12" i="1"/>
  <c r="E11" i="1"/>
  <c r="E10" i="1"/>
  <c r="E9" i="1"/>
  <c r="E8" i="1"/>
  <c r="E7" i="1"/>
  <c r="E26" i="1" l="1"/>
  <c r="E5" i="1"/>
  <c r="E33" i="1" s="1"/>
  <c r="E34" i="1" l="1"/>
</calcChain>
</file>

<file path=xl/sharedStrings.xml><?xml version="1.0" encoding="utf-8"?>
<sst xmlns="http://schemas.openxmlformats.org/spreadsheetml/2006/main" count="69" uniqueCount="69">
  <si>
    <t>Бюджет проекту**</t>
  </si>
  <si>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</si>
  <si>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</si>
  <si>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</si>
  <si>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</si>
  <si>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</si>
  <si>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п/п</t>
  </si>
  <si>
    <t>1.</t>
  </si>
  <si>
    <t xml:space="preserve">Освітлення </t>
  </si>
  <si>
    <t>Матеріали</t>
  </si>
  <si>
    <t>1.1</t>
  </si>
  <si>
    <t>Опора гранована конічна, покрита методом гарячого цинкування, під підведення електроживлення кабельною мережею ОГК 7/170/65кс 3мм</t>
  </si>
  <si>
    <t>1.2</t>
  </si>
  <si>
    <t>Кронштейн однорожковий кутовий К2/1/0,35/1</t>
  </si>
  <si>
    <t>1.3</t>
  </si>
  <si>
    <t>Анкерна закладна для ОГСкс А1-210кс</t>
  </si>
  <si>
    <t>1.4</t>
  </si>
  <si>
    <t>EUROLAMP LED Світильник вуличний класичний COB 50W 6000K</t>
  </si>
  <si>
    <t>1.5</t>
  </si>
  <si>
    <t>Шафа . 110х700х700 мм p з приладами
обліку</t>
  </si>
  <si>
    <t>1.6</t>
  </si>
  <si>
    <t>Кабель силовий ВБШв 3х16+1х10</t>
  </si>
  <si>
    <t>1.7</t>
  </si>
  <si>
    <t>Універсально високо елекропровідникова
паста Суперконт</t>
  </si>
  <si>
    <t>1.8</t>
  </si>
  <si>
    <t>1.9</t>
  </si>
  <si>
    <t>Колодязь ККС-1/1 (під електротехнічний люк)</t>
  </si>
  <si>
    <t>1.10</t>
  </si>
  <si>
    <t>Люк оглядовий садовий (max 1т) чорний</t>
  </si>
  <si>
    <t>1.11</t>
  </si>
  <si>
    <t>Стрічка сигнальна "обережно кабель" 150мм</t>
  </si>
  <si>
    <t>1.12</t>
  </si>
  <si>
    <t>Інше</t>
  </si>
  <si>
    <t>Роботи</t>
  </si>
  <si>
    <t>1.13</t>
  </si>
  <si>
    <t xml:space="preserve">Підготовка поверхні механізованим способом </t>
  </si>
  <si>
    <t>1.14</t>
  </si>
  <si>
    <t>Викопування траншеї, укладання кабелю в трубі , покриттям сигнальною стрічкою, закопування (траншея єдина для освітлення та відео)</t>
  </si>
  <si>
    <t>1.15</t>
  </si>
  <si>
    <t>Улаштування залiзобетонних монолiтних
фундаментiв пiд опори</t>
  </si>
  <si>
    <t>1.16</t>
  </si>
  <si>
    <t>Складання та установлення залiзобетонних
одностоякових опор iз кабельним вводом</t>
  </si>
  <si>
    <t>1.17</t>
  </si>
  <si>
    <t>Землянi роботи при складаннi та
установленнi залiзобетонних
одностоякових опор iз кабельним i
повiтряним вводами</t>
  </si>
  <si>
    <t>1.18</t>
  </si>
  <si>
    <t>Приєднання кабельних вводів, встановлення світильників, вимірювання опору, встановлення шафи управління</t>
  </si>
  <si>
    <t>2.</t>
  </si>
  <si>
    <t>2.1</t>
  </si>
  <si>
    <t>2.2</t>
  </si>
  <si>
    <t>2.3</t>
  </si>
  <si>
    <t>3.</t>
  </si>
  <si>
    <t xml:space="preserve">Благоустрій </t>
  </si>
  <si>
    <t>5.</t>
  </si>
  <si>
    <t>Кошти на здійснення авторського та технічного нагляду</t>
  </si>
  <si>
    <t>6.</t>
  </si>
  <si>
    <t xml:space="preserve">Вартiсть експертизи проектної  документацiї </t>
  </si>
  <si>
    <t>Всього:</t>
  </si>
  <si>
    <t>** До бюджету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та інше)</t>
  </si>
  <si>
    <t xml:space="preserve">Резерв 20% </t>
  </si>
  <si>
    <t>4.</t>
  </si>
  <si>
    <t xml:space="preserve">Встановлення додаткового ряду плит (1х1м) </t>
  </si>
  <si>
    <t>Освітлення та благоустрій паркової дороги (алеї) в зеленій зоні "Каштанова роща" від вул.Ризької до м.Сирець</t>
  </si>
  <si>
    <t>Плита тротуарна бетонна 8к10, 100х100х10</t>
  </si>
  <si>
    <t xml:space="preserve">АВТОР ПРОЕКТУ </t>
  </si>
  <si>
    <t>Баклай Катерина Олександрівна</t>
  </si>
  <si>
    <t>Студзінська Любов Юріївна</t>
  </si>
  <si>
    <t>СПІВАВТОР ПРОЕКТУ</t>
  </si>
  <si>
    <t xml:space="preserve">Улаштування основи під плиту тротуарну бетонну </t>
  </si>
  <si>
    <t>Труба азбестоцементна безнапірна d 100 4 м (в т.ч. закласти трубу для можливості проведення кабелю відеонагляду в майбутньому)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</si>
</sst>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color theme="1"/>
      <name val="Arial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4" fontId="2" fillId="3" borderId="7" xfId="0" applyNumberFormat="1" applyFont="1" applyFill="1" applyBorder="1" applyAlignment="1">
      <alignment horizontal="right" wrapText="1"/>
    </xf>
    <xf numFmtId="0" fontId="3" fillId="0" borderId="0" xfId="0" applyFont="1"/>
    <xf numFmtId="0" fontId="5" fillId="4" borderId="10" xfId="0" applyFont="1" applyFill="1" applyBorder="1" applyAlignment="1"/>
    <xf numFmtId="49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wrapText="1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0" fontId="1" fillId="4" borderId="10" xfId="0" applyFont="1" applyFill="1" applyBorder="1" applyAlignment="1"/>
    <xf numFmtId="0" fontId="6" fillId="0" borderId="11" xfId="0" applyFont="1" applyBorder="1" applyAlignment="1">
      <alignment horizontal="left" vertical="top" wrapText="1"/>
    </xf>
    <xf numFmtId="0" fontId="2" fillId="0" borderId="0" xfId="0" applyFont="1"/>
    <xf numFmtId="0" fontId="7" fillId="3" borderId="11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wrapText="1"/>
    </xf>
    <xf numFmtId="0" fontId="7" fillId="3" borderId="11" xfId="0" applyFont="1" applyFill="1" applyBorder="1"/>
    <xf numFmtId="4" fontId="7" fillId="3" borderId="11" xfId="0" applyNumberFormat="1" applyFont="1" applyFill="1" applyBorder="1"/>
    <xf numFmtId="0" fontId="7" fillId="3" borderId="12" xfId="0" applyFont="1" applyFill="1" applyBorder="1" applyAlignment="1">
      <alignment wrapText="1"/>
    </xf>
    <xf numFmtId="0" fontId="7" fillId="3" borderId="12" xfId="0" applyFont="1" applyFill="1" applyBorder="1"/>
    <xf numFmtId="4" fontId="7" fillId="3" borderId="12" xfId="0" applyNumberFormat="1" applyFont="1" applyFill="1" applyBorder="1"/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right" wrapText="1"/>
    </xf>
    <xf numFmtId="4" fontId="9" fillId="2" borderId="15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2" fillId="0" borderId="0" xfId="0" applyFont="1"/>
    <xf numFmtId="4" fontId="7" fillId="4" borderId="8" xfId="0" applyNumberFormat="1" applyFont="1" applyFill="1" applyBorder="1" applyAlignment="1">
      <alignment horizontal="center"/>
    </xf>
    <xf numFmtId="4" fontId="7" fillId="4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2;&#1086;&#1080;%20&#1076;&#1086;&#1082;&#1091;&#1084;&#1077;&#1085;&#1090;&#1099;\Downloads\&#1041;&#1102;&#1076;&#1078;&#1077;&#1090;%20&#1086;&#1089;&#1074;&#1110;&#1090;&#1083;&#1077;&#1085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ДЦ"/>
      <sheetName val="КС"/>
      <sheetName val="ЛСм"/>
      <sheetName val="ЛС"/>
      <sheetName val="Syretc_video"/>
    </sheetNames>
    <sheetDataSet>
      <sheetData sheetId="0"/>
      <sheetData sheetId="1"/>
      <sheetData sheetId="2">
        <row r="93">
          <cell r="B93" t="str">
            <v xml:space="preserve">Вартiсть проектних робiт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3" sqref="E33"/>
    </sheetView>
  </sheetViews>
  <sheetFormatPr defaultRowHeight="12.75" outlineLevelRow="1" x14ac:dyDescent="0.2"/>
  <cols>
    <col min="1" max="1" width="5.5703125" customWidth="1"/>
    <col min="2" max="2" width="62.140625" customWidth="1"/>
    <col min="3" max="3" width="13.7109375" customWidth="1"/>
    <col min="4" max="4" width="14.5703125" customWidth="1"/>
    <col min="5" max="5" width="16.140625" customWidth="1"/>
  </cols>
  <sheetData>
    <row r="1" spans="1:7" ht="18.75" x14ac:dyDescent="0.3">
      <c r="A1" s="32" t="s">
        <v>0</v>
      </c>
      <c r="B1" s="32"/>
      <c r="C1" s="32"/>
      <c r="D1" s="32"/>
      <c r="E1" s="32"/>
    </row>
    <row r="2" spans="1:7" ht="13.5" thickBot="1" x14ac:dyDescent="0.25">
      <c r="A2" t="s">
        <v>61</v>
      </c>
    </row>
    <row r="3" spans="1:7" ht="18.75" x14ac:dyDescent="0.3">
      <c r="A3" s="1" t="s">
        <v>1</v>
      </c>
      <c r="B3" s="33" t="s">
        <v>2</v>
      </c>
      <c r="C3" s="33" t="s">
        <v>3</v>
      </c>
      <c r="D3" s="33" t="s">
        <v>4</v>
      </c>
      <c r="E3" s="35" t="s">
        <v>5</v>
      </c>
    </row>
    <row r="4" spans="1:7" ht="19.5" thickBot="1" x14ac:dyDescent="0.35">
      <c r="A4" s="2" t="s">
        <v>6</v>
      </c>
      <c r="B4" s="34"/>
      <c r="C4" s="34"/>
      <c r="D4" s="34"/>
      <c r="E4" s="36"/>
    </row>
    <row r="5" spans="1:7" ht="18.75" collapsed="1" x14ac:dyDescent="0.3">
      <c r="A5" s="3" t="s">
        <v>7</v>
      </c>
      <c r="B5" s="4" t="s">
        <v>8</v>
      </c>
      <c r="C5" s="3"/>
      <c r="D5" s="3"/>
      <c r="E5" s="5">
        <f>SUM(E7:E18)+SUM(E20:E25)</f>
        <v>714666.67</v>
      </c>
      <c r="G5" s="6"/>
    </row>
    <row r="6" spans="1:7" ht="18.75" hidden="1" outlineLevel="1" x14ac:dyDescent="0.3">
      <c r="A6" s="37" t="s">
        <v>9</v>
      </c>
      <c r="B6" s="38"/>
      <c r="C6" s="38"/>
      <c r="D6" s="38"/>
      <c r="E6" s="7"/>
      <c r="G6" s="6"/>
    </row>
    <row r="7" spans="1:7" ht="47.25" hidden="1" outlineLevel="1" x14ac:dyDescent="0.25">
      <c r="A7" s="8" t="s">
        <v>10</v>
      </c>
      <c r="B7" s="9" t="s">
        <v>11</v>
      </c>
      <c r="C7" s="10">
        <v>28</v>
      </c>
      <c r="D7" s="10">
        <v>6519</v>
      </c>
      <c r="E7" s="11">
        <f>C7*D7</f>
        <v>182532</v>
      </c>
    </row>
    <row r="8" spans="1:7" ht="15.75" hidden="1" outlineLevel="1" x14ac:dyDescent="0.25">
      <c r="A8" s="8" t="s">
        <v>12</v>
      </c>
      <c r="B8" s="9" t="s">
        <v>13</v>
      </c>
      <c r="C8" s="10">
        <v>28</v>
      </c>
      <c r="D8" s="10">
        <v>798</v>
      </c>
      <c r="E8" s="11">
        <f t="shared" ref="E8:E18" si="0">C8*D8</f>
        <v>22344</v>
      </c>
    </row>
    <row r="9" spans="1:7" ht="15.75" hidden="1" outlineLevel="1" x14ac:dyDescent="0.25">
      <c r="A9" s="8" t="s">
        <v>14</v>
      </c>
      <c r="B9" s="9" t="s">
        <v>15</v>
      </c>
      <c r="C9" s="10">
        <v>28</v>
      </c>
      <c r="D9" s="10">
        <v>1116</v>
      </c>
      <c r="E9" s="11">
        <f t="shared" si="0"/>
        <v>31248</v>
      </c>
    </row>
    <row r="10" spans="1:7" ht="31.5" hidden="1" outlineLevel="1" x14ac:dyDescent="0.25">
      <c r="A10" s="8" t="s">
        <v>16</v>
      </c>
      <c r="B10" s="9" t="s">
        <v>17</v>
      </c>
      <c r="C10" s="10">
        <v>28</v>
      </c>
      <c r="D10" s="10">
        <v>1749</v>
      </c>
      <c r="E10" s="11">
        <f t="shared" si="0"/>
        <v>48972</v>
      </c>
    </row>
    <row r="11" spans="1:7" ht="31.5" hidden="1" outlineLevel="1" x14ac:dyDescent="0.25">
      <c r="A11" s="8" t="s">
        <v>18</v>
      </c>
      <c r="B11" s="9" t="s">
        <v>19</v>
      </c>
      <c r="C11" s="10">
        <v>1</v>
      </c>
      <c r="D11" s="10">
        <v>28423.65</v>
      </c>
      <c r="E11" s="11">
        <f t="shared" si="0"/>
        <v>28423.65</v>
      </c>
    </row>
    <row r="12" spans="1:7" ht="18.75" hidden="1" outlineLevel="1" x14ac:dyDescent="0.3">
      <c r="A12" s="8" t="s">
        <v>20</v>
      </c>
      <c r="B12" s="9" t="s">
        <v>21</v>
      </c>
      <c r="C12" s="10">
        <v>500</v>
      </c>
      <c r="D12" s="10">
        <v>135.077</v>
      </c>
      <c r="E12" s="11">
        <f t="shared" si="0"/>
        <v>67538.5</v>
      </c>
      <c r="G12" s="6"/>
    </row>
    <row r="13" spans="1:7" ht="31.5" hidden="1" outlineLevel="1" x14ac:dyDescent="0.25">
      <c r="A13" s="8" t="s">
        <v>22</v>
      </c>
      <c r="B13" s="9" t="s">
        <v>23</v>
      </c>
      <c r="C13" s="10">
        <v>3</v>
      </c>
      <c r="D13" s="10">
        <v>2448</v>
      </c>
      <c r="E13" s="11">
        <f t="shared" si="0"/>
        <v>7344</v>
      </c>
    </row>
    <row r="14" spans="1:7" ht="47.25" hidden="1" outlineLevel="1" x14ac:dyDescent="0.25">
      <c r="A14" s="8" t="s">
        <v>24</v>
      </c>
      <c r="B14" s="9" t="s">
        <v>68</v>
      </c>
      <c r="C14" s="10">
        <f>250</f>
        <v>250</v>
      </c>
      <c r="D14" s="10">
        <v>255</v>
      </c>
      <c r="E14" s="11">
        <f>C14*D14</f>
        <v>63750</v>
      </c>
    </row>
    <row r="15" spans="1:7" ht="18.75" hidden="1" outlineLevel="1" x14ac:dyDescent="0.3">
      <c r="A15" s="8" t="s">
        <v>25</v>
      </c>
      <c r="B15" s="9" t="s">
        <v>26</v>
      </c>
      <c r="C15" s="10">
        <v>40</v>
      </c>
      <c r="D15" s="10">
        <v>680</v>
      </c>
      <c r="E15" s="11">
        <f t="shared" si="0"/>
        <v>27200</v>
      </c>
      <c r="G15" s="6"/>
    </row>
    <row r="16" spans="1:7" ht="15.75" hidden="1" outlineLevel="1" x14ac:dyDescent="0.25">
      <c r="A16" s="8" t="s">
        <v>27</v>
      </c>
      <c r="B16" s="9" t="s">
        <v>28</v>
      </c>
      <c r="C16" s="10">
        <v>40</v>
      </c>
      <c r="D16" s="10">
        <v>324</v>
      </c>
      <c r="E16" s="11">
        <f t="shared" si="0"/>
        <v>12960</v>
      </c>
    </row>
    <row r="17" spans="1:7" ht="15.75" hidden="1" outlineLevel="1" x14ac:dyDescent="0.25">
      <c r="A17" s="8" t="s">
        <v>29</v>
      </c>
      <c r="B17" s="9" t="s">
        <v>30</v>
      </c>
      <c r="C17" s="10">
        <v>500</v>
      </c>
      <c r="D17" s="10">
        <v>1.7</v>
      </c>
      <c r="E17" s="11">
        <f t="shared" si="0"/>
        <v>850</v>
      </c>
    </row>
    <row r="18" spans="1:7" ht="15.75" hidden="1" outlineLevel="1" x14ac:dyDescent="0.25">
      <c r="A18" s="8" t="s">
        <v>31</v>
      </c>
      <c r="B18" s="9" t="s">
        <v>32</v>
      </c>
      <c r="C18" s="10">
        <v>1</v>
      </c>
      <c r="D18" s="10">
        <v>10000</v>
      </c>
      <c r="E18" s="11">
        <f t="shared" si="0"/>
        <v>10000</v>
      </c>
    </row>
    <row r="19" spans="1:7" ht="15.75" hidden="1" outlineLevel="1" x14ac:dyDescent="0.25">
      <c r="A19" s="29" t="s">
        <v>33</v>
      </c>
      <c r="B19" s="30"/>
      <c r="C19" s="30"/>
      <c r="D19" s="30"/>
      <c r="E19" s="12"/>
    </row>
    <row r="20" spans="1:7" ht="18.75" hidden="1" outlineLevel="1" x14ac:dyDescent="0.3">
      <c r="A20" s="8" t="s">
        <v>34</v>
      </c>
      <c r="B20" s="9" t="s">
        <v>35</v>
      </c>
      <c r="C20" s="10">
        <v>1</v>
      </c>
      <c r="D20" s="10">
        <v>11770</v>
      </c>
      <c r="E20" s="11">
        <f t="shared" ref="E20:E25" si="1">C20*D20</f>
        <v>11770</v>
      </c>
      <c r="G20" s="6"/>
    </row>
    <row r="21" spans="1:7" ht="47.25" hidden="1" outlineLevel="1" x14ac:dyDescent="0.25">
      <c r="A21" s="8" t="s">
        <v>36</v>
      </c>
      <c r="B21" s="9" t="s">
        <v>37</v>
      </c>
      <c r="C21" s="10">
        <v>500</v>
      </c>
      <c r="D21" s="10">
        <v>250</v>
      </c>
      <c r="E21" s="11">
        <f t="shared" si="1"/>
        <v>125000</v>
      </c>
    </row>
    <row r="22" spans="1:7" ht="31.5" hidden="1" outlineLevel="1" x14ac:dyDescent="0.25">
      <c r="A22" s="8" t="s">
        <v>38</v>
      </c>
      <c r="B22" s="9" t="s">
        <v>39</v>
      </c>
      <c r="C22" s="10">
        <v>28</v>
      </c>
      <c r="D22" s="10">
        <v>982.96</v>
      </c>
      <c r="E22" s="11">
        <f t="shared" si="1"/>
        <v>27522.880000000001</v>
      </c>
    </row>
    <row r="23" spans="1:7" ht="32.25" hidden="1" outlineLevel="1" x14ac:dyDescent="0.3">
      <c r="A23" s="8" t="s">
        <v>40</v>
      </c>
      <c r="B23" s="9" t="s">
        <v>41</v>
      </c>
      <c r="C23" s="10">
        <v>28</v>
      </c>
      <c r="D23" s="10">
        <v>932.42</v>
      </c>
      <c r="E23" s="11">
        <f t="shared" si="1"/>
        <v>26107.759999999998</v>
      </c>
      <c r="G23" s="6"/>
    </row>
    <row r="24" spans="1:7" ht="63" hidden="1" outlineLevel="1" x14ac:dyDescent="0.25">
      <c r="A24" s="8" t="s">
        <v>42</v>
      </c>
      <c r="B24" s="13" t="s">
        <v>43</v>
      </c>
      <c r="C24" s="10">
        <v>28</v>
      </c>
      <c r="D24" s="10">
        <v>135.96</v>
      </c>
      <c r="E24" s="11">
        <f t="shared" si="1"/>
        <v>3806.88</v>
      </c>
    </row>
    <row r="25" spans="1:7" ht="31.5" hidden="1" outlineLevel="1" x14ac:dyDescent="0.25">
      <c r="A25" s="8" t="s">
        <v>44</v>
      </c>
      <c r="B25" s="9" t="s">
        <v>45</v>
      </c>
      <c r="C25" s="10">
        <v>1</v>
      </c>
      <c r="D25" s="10">
        <v>17297</v>
      </c>
      <c r="E25" s="11">
        <f t="shared" si="1"/>
        <v>17297</v>
      </c>
    </row>
    <row r="26" spans="1:7" ht="18.75" x14ac:dyDescent="0.3">
      <c r="A26" s="3" t="s">
        <v>46</v>
      </c>
      <c r="B26" s="4" t="s">
        <v>51</v>
      </c>
      <c r="C26" s="3"/>
      <c r="D26" s="3"/>
      <c r="E26" s="5">
        <f>SUM(E27:E29)</f>
        <v>179880</v>
      </c>
      <c r="G26" s="6"/>
    </row>
    <row r="27" spans="1:7" ht="18.75" outlineLevel="1" x14ac:dyDescent="0.3">
      <c r="A27" s="8" t="s">
        <v>47</v>
      </c>
      <c r="B27" s="9" t="s">
        <v>67</v>
      </c>
      <c r="C27" s="10">
        <f>500</f>
        <v>500</v>
      </c>
      <c r="D27" s="10">
        <v>62.76</v>
      </c>
      <c r="E27" s="11">
        <f>C27*D27</f>
        <v>31380</v>
      </c>
      <c r="G27" s="14"/>
    </row>
    <row r="28" spans="1:7" ht="18.75" outlineLevel="1" x14ac:dyDescent="0.3">
      <c r="A28" s="8" t="s">
        <v>48</v>
      </c>
      <c r="B28" s="9" t="s">
        <v>62</v>
      </c>
      <c r="C28" s="10">
        <v>450</v>
      </c>
      <c r="D28" s="10">
        <v>230</v>
      </c>
      <c r="E28" s="11">
        <f>C28*D28</f>
        <v>103500</v>
      </c>
      <c r="G28" s="14"/>
    </row>
    <row r="29" spans="1:7" ht="15.75" outlineLevel="1" x14ac:dyDescent="0.25">
      <c r="A29" s="8" t="s">
        <v>49</v>
      </c>
      <c r="B29" s="9" t="s">
        <v>60</v>
      </c>
      <c r="C29" s="10">
        <v>450</v>
      </c>
      <c r="D29" s="10">
        <v>100</v>
      </c>
      <c r="E29" s="11">
        <f t="shared" ref="E29" si="2">C29*D29</f>
        <v>45000</v>
      </c>
    </row>
    <row r="30" spans="1:7" ht="15.75" x14ac:dyDescent="0.25">
      <c r="A30" s="15" t="s">
        <v>50</v>
      </c>
      <c r="B30" s="16" t="s">
        <v>53</v>
      </c>
      <c r="C30" s="17"/>
      <c r="D30" s="17"/>
      <c r="E30" s="18">
        <v>10000</v>
      </c>
    </row>
    <row r="31" spans="1:7" ht="15.75" x14ac:dyDescent="0.25">
      <c r="A31" s="15" t="s">
        <v>59</v>
      </c>
      <c r="B31" s="16" t="str">
        <f>[1]КС!B93</f>
        <v xml:space="preserve">Вартiсть проектних робiт </v>
      </c>
      <c r="C31" s="17"/>
      <c r="D31" s="17"/>
      <c r="E31" s="18">
        <v>100000</v>
      </c>
    </row>
    <row r="32" spans="1:7" ht="15.75" x14ac:dyDescent="0.25">
      <c r="A32" s="15" t="s">
        <v>52</v>
      </c>
      <c r="B32" s="16" t="s">
        <v>55</v>
      </c>
      <c r="C32" s="17"/>
      <c r="D32" s="17"/>
      <c r="E32" s="18">
        <v>20000</v>
      </c>
    </row>
    <row r="33" spans="1:5" ht="16.5" thickBot="1" x14ac:dyDescent="0.3">
      <c r="A33" s="15" t="s">
        <v>54</v>
      </c>
      <c r="B33" s="19" t="s">
        <v>58</v>
      </c>
      <c r="C33" s="20"/>
      <c r="D33" s="20"/>
      <c r="E33" s="21">
        <f>(E5+E26+E30+E31+E32)*0.2</f>
        <v>204909.33400000003</v>
      </c>
    </row>
    <row r="34" spans="1:5" ht="20.25" thickBot="1" x14ac:dyDescent="0.35">
      <c r="A34" s="22"/>
      <c r="B34" s="23"/>
      <c r="C34" s="23"/>
      <c r="D34" s="24" t="s">
        <v>56</v>
      </c>
      <c r="E34" s="25">
        <f>E33+E32+E31+E30+E26+E5</f>
        <v>1229456.0040000002</v>
      </c>
    </row>
    <row r="36" spans="1:5" ht="31.5" customHeight="1" x14ac:dyDescent="0.2">
      <c r="A36" s="31" t="s">
        <v>57</v>
      </c>
      <c r="B36" s="31"/>
      <c r="C36" s="31"/>
      <c r="D36" s="31"/>
      <c r="E36" s="31"/>
    </row>
    <row r="37" spans="1:5" ht="18.75" customHeight="1" x14ac:dyDescent="0.3">
      <c r="A37" s="26"/>
      <c r="B37" s="26"/>
      <c r="C37" s="26"/>
      <c r="D37" s="26"/>
      <c r="E37" s="26"/>
    </row>
    <row r="38" spans="1:5" x14ac:dyDescent="0.2">
      <c r="B38" s="27" t="s">
        <v>63</v>
      </c>
      <c r="C38" s="28" t="s">
        <v>65</v>
      </c>
    </row>
    <row r="39" spans="1:5" x14ac:dyDescent="0.2">
      <c r="B39" s="27" t="s">
        <v>66</v>
      </c>
      <c r="C39" s="28" t="s">
        <v>64</v>
      </c>
    </row>
  </sheetData>
  <mergeCells count="8">
    <mergeCell ref="A19:D19"/>
    <mergeCell ref="A36:E36"/>
    <mergeCell ref="A1:E1"/>
    <mergeCell ref="B3:B4"/>
    <mergeCell ref="C3:C4"/>
    <mergeCell ref="D3:D4"/>
    <mergeCell ref="E3:E4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uec12</cp:lastModifiedBy>
  <dcterms:created xsi:type="dcterms:W3CDTF">2017-07-12T19:45:40Z</dcterms:created>
  <dcterms:modified xsi:type="dcterms:W3CDTF">2018-07-11T07:02:07Z</dcterms:modified>
</cp:coreProperties>
</file>