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/>
  </bookViews>
  <sheets>
    <sheet name="КП Забор" sheetId="2" r:id="rId1"/>
  </sheets>
  <definedNames>
    <definedName name="_xlnm.Print_Area" localSheetId="0">'КП Забор'!$A$1:$G$152</definedName>
  </definedNames>
  <calcPr calcId="144525"/>
</workbook>
</file>

<file path=xl/calcChain.xml><?xml version="1.0" encoding="utf-8"?>
<calcChain xmlns="http://schemas.openxmlformats.org/spreadsheetml/2006/main">
  <c r="G113" i="2" l="1"/>
  <c r="G150" i="2"/>
  <c r="G56" i="2"/>
  <c r="G57" i="2"/>
  <c r="G54" i="2"/>
  <c r="G55" i="2"/>
  <c r="G58" i="2"/>
  <c r="G38" i="2"/>
  <c r="G39" i="2"/>
  <c r="G40" i="2"/>
  <c r="G42" i="2" s="1"/>
  <c r="G41" i="2"/>
  <c r="G106" i="2"/>
  <c r="G107" i="2" s="1"/>
  <c r="E90" i="2"/>
  <c r="G90" i="2"/>
  <c r="G94" i="2" s="1"/>
  <c r="E91" i="2"/>
  <c r="G91" i="2"/>
  <c r="G92" i="2"/>
  <c r="G93" i="2"/>
  <c r="G95" i="2"/>
  <c r="G46" i="2"/>
  <c r="G47" i="2" s="1"/>
  <c r="G49" i="2" s="1"/>
  <c r="G151" i="2"/>
  <c r="G152" i="2" s="1"/>
  <c r="G96" i="2" l="1"/>
  <c r="G109" i="2"/>
  <c r="G111" i="2" l="1"/>
  <c r="G112" i="2" l="1"/>
</calcChain>
</file>

<file path=xl/sharedStrings.xml><?xml version="1.0" encoding="utf-8"?>
<sst xmlns="http://schemas.openxmlformats.org/spreadsheetml/2006/main" count="109" uniqueCount="79">
  <si>
    <t>Наименование</t>
  </si>
  <si>
    <t>Метраж, пог. М</t>
  </si>
  <si>
    <t>Кол-во, шт.</t>
  </si>
  <si>
    <t>Сумма, грн</t>
  </si>
  <si>
    <t>№</t>
  </si>
  <si>
    <t>Стоимость , грн.</t>
  </si>
  <si>
    <t>Ед. измерения</t>
  </si>
  <si>
    <t>Набор креплення "Пром-Спорт"-1</t>
  </si>
  <si>
    <t>шт.</t>
  </si>
  <si>
    <t>ВСЕГО</t>
  </si>
  <si>
    <t>мотнаж</t>
  </si>
  <si>
    <t>Всего с монтажом</t>
  </si>
  <si>
    <t>Калитка "Классик"1500х1000 (в бетон)</t>
  </si>
  <si>
    <t>Виробництво дитячого ігрового та спортивного обладнання</t>
  </si>
  <si>
    <t>Україна, м. Одеса</t>
  </si>
  <si>
    <t>тел.:+380637378805</t>
  </si>
  <si>
    <r>
      <t>E-mail:</t>
    </r>
    <r>
      <rPr>
        <b/>
        <sz val="11"/>
        <color indexed="54"/>
        <rFont val="Arial"/>
        <family val="2"/>
        <charset val="204"/>
      </rPr>
      <t xml:space="preserve"> </t>
    </r>
    <r>
      <rPr>
        <b/>
        <i/>
        <u/>
        <sz val="11"/>
        <color indexed="12"/>
        <rFont val="Times New Roman"/>
        <family val="1"/>
        <charset val="204"/>
      </rPr>
      <t>pm.oleg@cityparking.ua</t>
    </r>
  </si>
  <si>
    <t>Url: www.cityparking.ua</t>
  </si>
  <si>
    <t>Размер сторон площадки не делится нацело по размеру секции длинной</t>
  </si>
  <si>
    <t>120см*90см</t>
  </si>
  <si>
    <t>ТС7-24 Баскетбольний щит (із оргскла,з сіткою) (один)</t>
  </si>
  <si>
    <t>ТС7-23 Баскетбольний щит (один)</t>
  </si>
  <si>
    <t>180см*105см</t>
  </si>
  <si>
    <t>ТС7-25 Ворота для гандболу і міні футболу (без сітки) (пара)</t>
  </si>
  <si>
    <t>В200*ш300*глибина100</t>
  </si>
  <si>
    <t>ТС7-26 Ворота футбольні з баскетбольним кільцем (пара)</t>
  </si>
  <si>
    <t>Найменуванння</t>
  </si>
  <si>
    <t>Зображення</t>
  </si>
  <si>
    <t>Розмірив см.</t>
  </si>
  <si>
    <t>Вартість в грн.</t>
  </si>
  <si>
    <t>Наименование работ</t>
  </si>
  <si>
    <t>Объем</t>
  </si>
  <si>
    <t>Ед.измерения</t>
  </si>
  <si>
    <t>Стоимость, грн.</t>
  </si>
  <si>
    <t>Сумма, грн.</t>
  </si>
  <si>
    <t>Установка бетонного поребрика на бетонное основание</t>
  </si>
  <si>
    <t>М.п.</t>
  </si>
  <si>
    <t>Установка основания щебня фр 20-40., толщина слоя 5 см</t>
  </si>
  <si>
    <t>М2</t>
  </si>
  <si>
    <t>Установка основания из бетона марки 200, толщ слоя 10 см</t>
  </si>
  <si>
    <r>
      <t>Итого, грн</t>
    </r>
    <r>
      <rPr>
        <sz val="11"/>
        <color indexed="8"/>
        <rFont val="Arial"/>
        <family val="2"/>
        <charset val="204"/>
      </rPr>
      <t>.</t>
    </r>
  </si>
  <si>
    <t>Розрахунок улаштування наливного покриття</t>
  </si>
  <si>
    <t>Покрытие  CONIPUR Pigment</t>
  </si>
  <si>
    <t>сумма, грн</t>
  </si>
  <si>
    <t>стоимость, грн</t>
  </si>
  <si>
    <t>ед.изм</t>
  </si>
  <si>
    <t>объм</t>
  </si>
  <si>
    <t>м2</t>
  </si>
  <si>
    <t xml:space="preserve">Розрахунок вартості огорожі </t>
  </si>
  <si>
    <t>итого</t>
  </si>
  <si>
    <t>Варианти обладннання для мультифункціонального майданчика</t>
  </si>
  <si>
    <t>Общая стоимость покрытия с основанием</t>
  </si>
  <si>
    <t>Розрахунок вартості майданчика з покриттям Тар тан</t>
  </si>
  <si>
    <t>Даний вид матеріала рекомендуємо встановлювати на бетонну основу(розрахунок основи приведений вище)</t>
  </si>
  <si>
    <t>Изображение</t>
  </si>
  <si>
    <t>Размер, см</t>
  </si>
  <si>
    <t>Цена за 1м2, грн.</t>
  </si>
  <si>
    <t>Резиновая плитка тар тан</t>
  </si>
  <si>
    <t>100*100*30</t>
  </si>
  <si>
    <t>Монтаж</t>
  </si>
  <si>
    <t>Комерційна пропозиція по влаштуванню спортивного  майданчика 60 х 30м.</t>
  </si>
  <si>
    <t>Попередній кошторис на влаштування битонної основи під наливне покриття 42х22м</t>
  </si>
  <si>
    <t>Розрахунок Вартості бігових доріжок (2,44х160м=405м2)</t>
  </si>
  <si>
    <t>Пледлагаем секции высотой 2м установить на пятиметровые столбы в два этажа.</t>
  </si>
  <si>
    <t>в 2,5м , поэтому предлагаем просчет площадки размером 130 погонных метров</t>
  </si>
  <si>
    <t>Панель "Классик" 2000x2500мм, d=4мм 50х200мм</t>
  </si>
  <si>
    <t>Столб  "Классик"5000х60х80(в бетон)</t>
  </si>
  <si>
    <t>Обладннання для мультифункціонального майданчика</t>
  </si>
  <si>
    <t xml:space="preserve">Расчет стоимости ограждения из оцинкованной стали с полимерным покрытием. Площадь спортивной площадки - 42х22м х4 (130 пог.м) В этой таблице расчет стоимости ограждения высотой 4000мм и толщиной провода 5 / 6мм из оцинкованной стали (ГОСТ 3282-74).
</t>
  </si>
  <si>
    <t>180*75*70</t>
  </si>
  <si>
    <t>ТС1-1    Металева лавка (8 штук)</t>
  </si>
  <si>
    <t>Всьго за обладнання</t>
  </si>
  <si>
    <t>Доставка</t>
  </si>
  <si>
    <t>Загальна вартість</t>
  </si>
  <si>
    <t>Загальна вартість проекту</t>
  </si>
  <si>
    <t>Демонтаж асфальтового погрытия с вывозом, трамбование основания</t>
  </si>
  <si>
    <t>Стоимость , 924 м2</t>
  </si>
  <si>
    <t>Знижка</t>
  </si>
  <si>
    <t>Загальна вартість з урахуванням знижки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</si>
</sst>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54"/>
      <name val="Arial"/>
      <family val="2"/>
      <charset val="204"/>
    </font>
    <font>
      <b/>
      <i/>
      <u/>
      <sz val="11"/>
      <color indexed="12"/>
      <name val="Times New Roman"/>
      <family val="1"/>
      <charset val="204"/>
    </font>
    <font>
      <b/>
      <u/>
      <sz val="11"/>
      <color indexed="12"/>
      <name val="Calibri"/>
      <family val="2"/>
      <charset val="204"/>
    </font>
    <font>
      <u/>
      <sz val="10"/>
      <color indexed="12"/>
      <name val="Arial Cyr"/>
      <charset val="204"/>
    </font>
    <font>
      <sz val="14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i/>
      <sz val="11"/>
      <color indexed="8"/>
      <name val="Arial"/>
      <family val="2"/>
      <charset val="204"/>
    </font>
    <font>
      <b/>
      <sz val="12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4" fillId="0" borderId="0"/>
  </cellStyleXfs>
  <cellXfs count="91">
    <xf numFmtId="0" fontId="0" fillId="0" borderId="0" xfId="0"/>
    <xf numFmtId="0" fontId="0" fillId="0" borderId="0" xfId="0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3" fillId="0" borderId="0" xfId="2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1" applyFont="1" applyAlignment="1" applyProtection="1">
      <alignment horizontal="right"/>
    </xf>
    <xf numFmtId="0" fontId="0" fillId="0" borderId="0" xfId="0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wrapText="1"/>
    </xf>
    <xf numFmtId="0" fontId="15" fillId="0" borderId="10" xfId="0" applyFont="1" applyBorder="1" applyAlignment="1">
      <alignment wrapText="1"/>
    </xf>
    <xf numFmtId="0" fontId="15" fillId="0" borderId="2" xfId="0" applyFont="1" applyBorder="1" applyAlignment="1">
      <alignment wrapText="1"/>
    </xf>
    <xf numFmtId="0" fontId="15" fillId="2" borderId="2" xfId="0" applyFont="1" applyFill="1" applyBorder="1" applyAlignment="1">
      <alignment wrapText="1"/>
    </xf>
    <xf numFmtId="0" fontId="15" fillId="2" borderId="1" xfId="0" applyFont="1" applyFill="1" applyBorder="1" applyAlignment="1">
      <alignment horizontal="center" wrapText="1"/>
    </xf>
    <xf numFmtId="2" fontId="12" fillId="0" borderId="1" xfId="0" applyNumberFormat="1" applyFont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wrapText="1"/>
    </xf>
    <xf numFmtId="0" fontId="1" fillId="2" borderId="12" xfId="0" applyFont="1" applyFill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1" fillId="2" borderId="14" xfId="0" applyFont="1" applyFill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6" xfId="0" applyFont="1" applyBorder="1" applyAlignment="1">
      <alignment horizontal="center" wrapText="1"/>
    </xf>
    <xf numFmtId="2" fontId="5" fillId="0" borderId="13" xfId="0" applyNumberFormat="1" applyFont="1" applyBorder="1" applyAlignment="1">
      <alignment horizontal="center" wrapText="1"/>
    </xf>
    <xf numFmtId="2" fontId="12" fillId="3" borderId="1" xfId="0" applyNumberFormat="1" applyFont="1" applyFill="1" applyBorder="1" applyAlignment="1">
      <alignment horizontal="center" vertical="center" wrapText="1"/>
    </xf>
    <xf numFmtId="0" fontId="16" fillId="0" borderId="1" xfId="2" applyFont="1" applyBorder="1" applyAlignment="1">
      <alignment vertical="center"/>
    </xf>
    <xf numFmtId="0" fontId="16" fillId="0" borderId="1" xfId="2" applyFont="1" applyBorder="1" applyAlignment="1">
      <alignment horizontal="center" vertical="center"/>
    </xf>
    <xf numFmtId="0" fontId="16" fillId="0" borderId="1" xfId="2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 wrapText="1"/>
    </xf>
    <xf numFmtId="2" fontId="12" fillId="0" borderId="0" xfId="0" applyNumberFormat="1" applyFont="1" applyBorder="1" applyAlignment="1">
      <alignment horizontal="center" vertical="center" wrapText="1"/>
    </xf>
    <xf numFmtId="2" fontId="17" fillId="0" borderId="0" xfId="0" applyNumberFormat="1" applyFont="1" applyAlignment="1">
      <alignment horizontal="center" vertical="center" wrapText="1"/>
    </xf>
    <xf numFmtId="2" fontId="12" fillId="0" borderId="0" xfId="0" applyNumberFormat="1" applyFont="1" applyBorder="1" applyAlignment="1">
      <alignment horizontal="right" vertical="center" wrapText="1"/>
    </xf>
    <xf numFmtId="0" fontId="17" fillId="0" borderId="0" xfId="0" applyFont="1" applyBorder="1" applyAlignment="1">
      <alignment horizontal="center" vertical="center" wrapText="1"/>
    </xf>
    <xf numFmtId="2" fontId="17" fillId="3" borderId="0" xfId="0" applyNumberFormat="1" applyFont="1" applyFill="1" applyAlignment="1">
      <alignment horizontal="center" vertical="center" wrapText="1"/>
    </xf>
    <xf numFmtId="0" fontId="1" fillId="2" borderId="8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18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14" fillId="0" borderId="0" xfId="0" applyFont="1" applyAlignment="1">
      <alignment horizontal="center" vertic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right" vertical="center" wrapText="1"/>
    </xf>
    <xf numFmtId="2" fontId="12" fillId="0" borderId="3" xfId="0" applyNumberFormat="1" applyFont="1" applyBorder="1" applyAlignment="1">
      <alignment horizontal="right" vertical="center" wrapText="1"/>
    </xf>
    <xf numFmtId="2" fontId="12" fillId="0" borderId="4" xfId="0" applyNumberFormat="1" applyFont="1" applyBorder="1" applyAlignment="1">
      <alignment horizontal="right" vertical="center" wrapText="1"/>
    </xf>
    <xf numFmtId="0" fontId="17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right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7" fillId="3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</cellXfs>
  <cellStyles count="3">
    <cellStyle name="Гиперссылка" xfId="1" builtinId="8"/>
    <cellStyle name="Обычный" xfId="0" builtinId="0"/>
    <cellStyle name="Обычный_ЖК Варшавский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365760</xdr:colOff>
      <xdr:row>0</xdr:row>
      <xdr:rowOff>15240</xdr:rowOff>
    </xdr:from>
    <xdr:to>
      <xdr:col>2</xdr:col>
      <xdr:colOff>403860</xdr:colOff>
      <xdr:row>5</xdr:row>
      <xdr:rowOff>106680</xdr:rowOff>
    </xdr:to>
    <xdr:pic>
      <xdr:nvPicPr>
        <xdr:cNvPr id="1025" name="Рисунок 534887" descr="1 —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4320" y="15240"/>
          <a:ext cx="238506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</xdr:colOff>
      <xdr:row>59</xdr:row>
      <xdr:rowOff>91440</xdr:rowOff>
    </xdr:from>
    <xdr:to>
      <xdr:col>6</xdr:col>
      <xdr:colOff>1379220</xdr:colOff>
      <xdr:row>82</xdr:row>
      <xdr:rowOff>160020</xdr:rowOff>
    </xdr:to>
    <xdr:pic>
      <xdr:nvPicPr>
        <xdr:cNvPr id="1026" name="Рисунок 15" descr="D:\общие документы\Аня Харьков\2016 Коммерческие\Ограждение\resizedimage133118-axisd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240" y="18630900"/>
          <a:ext cx="6629400" cy="427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60960</xdr:colOff>
      <xdr:row>8</xdr:row>
      <xdr:rowOff>45720</xdr:rowOff>
    </xdr:from>
    <xdr:to>
      <xdr:col>6</xdr:col>
      <xdr:colOff>1348740</xdr:colOff>
      <xdr:row>33</xdr:row>
      <xdr:rowOff>121920</xdr:rowOff>
    </xdr:to>
    <xdr:pic>
      <xdr:nvPicPr>
        <xdr:cNvPr id="1027" name="Рисунок 2" descr="C:\Users\User_1\Desktop\75349_original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0960" y="1440180"/>
          <a:ext cx="6553200" cy="5684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274320</xdr:colOff>
      <xdr:row>122</xdr:row>
      <xdr:rowOff>7620</xdr:rowOff>
    </xdr:from>
    <xdr:to>
      <xdr:col>4</xdr:col>
      <xdr:colOff>373380</xdr:colOff>
      <xdr:row>122</xdr:row>
      <xdr:rowOff>1005840</xdr:rowOff>
    </xdr:to>
    <xdr:pic>
      <xdr:nvPicPr>
        <xdr:cNvPr id="1028" name="Picture 4" descr="баскетбольный щит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3124" r="6561"/>
        <a:stretch>
          <a:fillRect/>
        </a:stretch>
      </xdr:blipFill>
      <xdr:spPr bwMode="auto">
        <a:xfrm>
          <a:off x="2529840" y="38496240"/>
          <a:ext cx="14173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123</xdr:row>
      <xdr:rowOff>0</xdr:rowOff>
    </xdr:from>
    <xdr:to>
      <xdr:col>4</xdr:col>
      <xdr:colOff>365760</xdr:colOff>
      <xdr:row>124</xdr:row>
      <xdr:rowOff>38100</xdr:rowOff>
    </xdr:to>
    <xdr:pic>
      <xdr:nvPicPr>
        <xdr:cNvPr id="1029" name="Picture 5" descr="13416913_1752768798345931_1932239868118274034_o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b="36581"/>
        <a:stretch>
          <a:fillRect/>
        </a:stretch>
      </xdr:blipFill>
      <xdr:spPr bwMode="auto">
        <a:xfrm>
          <a:off x="2529840" y="39410640"/>
          <a:ext cx="140970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373380</xdr:colOff>
      <xdr:row>124</xdr:row>
      <xdr:rowOff>30480</xdr:rowOff>
    </xdr:from>
    <xdr:to>
      <xdr:col>4</xdr:col>
      <xdr:colOff>381000</xdr:colOff>
      <xdr:row>124</xdr:row>
      <xdr:rowOff>998220</xdr:rowOff>
    </xdr:to>
    <xdr:pic>
      <xdr:nvPicPr>
        <xdr:cNvPr id="1030" name="Рисунок 26" descr="http://sportland.com.ua/assets/images/ob.-dlya-sporta/small/Vorota%20futbolnie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9448" t="11665" r="9448" b="11665"/>
        <a:stretch>
          <a:fillRect/>
        </a:stretch>
      </xdr:blipFill>
      <xdr:spPr bwMode="auto">
        <a:xfrm>
          <a:off x="2628900" y="40408860"/>
          <a:ext cx="1325880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320040</xdr:colOff>
      <xdr:row>125</xdr:row>
      <xdr:rowOff>0</xdr:rowOff>
    </xdr:from>
    <xdr:to>
      <xdr:col>4</xdr:col>
      <xdr:colOff>342900</xdr:colOff>
      <xdr:row>126</xdr:row>
      <xdr:rowOff>15240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8667" r="8667"/>
        <a:stretch>
          <a:fillRect/>
        </a:stretch>
      </xdr:blipFill>
      <xdr:spPr bwMode="auto">
        <a:xfrm>
          <a:off x="2575560" y="41315640"/>
          <a:ext cx="134112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130</xdr:row>
      <xdr:rowOff>38100</xdr:rowOff>
    </xdr:from>
    <xdr:to>
      <xdr:col>6</xdr:col>
      <xdr:colOff>1325880</xdr:colOff>
      <xdr:row>147</xdr:row>
      <xdr:rowOff>152400</xdr:rowOff>
    </xdr:to>
    <xdr:pic>
      <xdr:nvPicPr>
        <xdr:cNvPr id="1032" name="Picture 9" descr="le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6200" y="43700700"/>
          <a:ext cx="6515100" cy="3223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685800</xdr:colOff>
      <xdr:row>150</xdr:row>
      <xdr:rowOff>0</xdr:rowOff>
    </xdr:to>
    <xdr:pic>
      <xdr:nvPicPr>
        <xdr:cNvPr id="1033" name="Рисунок 10" descr="rezinovaja_plitka-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55520" y="47327820"/>
          <a:ext cx="68580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50</xdr:row>
      <xdr:rowOff>175260</xdr:rowOff>
    </xdr:from>
    <xdr:to>
      <xdr:col>2</xdr:col>
      <xdr:colOff>586740</xdr:colOff>
      <xdr:row>51</xdr:row>
      <xdr:rowOff>1386840</xdr:rowOff>
    </xdr:to>
    <xdr:pic>
      <xdr:nvPicPr>
        <xdr:cNvPr id="103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28600" y="15140940"/>
          <a:ext cx="261366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708660</xdr:colOff>
      <xdr:row>51</xdr:row>
      <xdr:rowOff>45720</xdr:rowOff>
    </xdr:from>
    <xdr:to>
      <xdr:col>6</xdr:col>
      <xdr:colOff>1348740</xdr:colOff>
      <xdr:row>51</xdr:row>
      <xdr:rowOff>1356360</xdr:rowOff>
    </xdr:to>
    <xdr:sp macro="" textlink="">
      <xdr:nvSpPr>
        <xdr:cNvPr id="1036" name="Text Box 12"/>
        <xdr:cNvSpPr txBox="1">
          <a:spLocks noChangeArrowheads="1"/>
        </xdr:cNvSpPr>
      </xdr:nvSpPr>
      <xdr:spPr bwMode="auto">
        <a:xfrm>
          <a:off x="2964180" y="14798040"/>
          <a:ext cx="3649980" cy="131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Calibri"/>
              <a:cs typeface="Calibri"/>
            </a:rPr>
            <a:t>Согласно размеров общей площадки 60х30м., и установки на ней футбольного поля 42х22м., Предлагаем две беговые дорожки стандартной ширины 1,22м., длиной 160м. по окружности футбольного поля. Больше колличество дорожек не возможно из-за ограниченной площади.</a:t>
          </a:r>
        </a:p>
      </xdr:txBody>
    </xdr:sp>
    <xdr:clientData/>
  </xdr:twoCellAnchor>
  <xdr:twoCellAnchor editAs="oneCell">
    <xdr:from>
      <xdr:col>0</xdr:col>
      <xdr:colOff>53340</xdr:colOff>
      <xdr:row>33</xdr:row>
      <xdr:rowOff>144780</xdr:rowOff>
    </xdr:from>
    <xdr:to>
      <xdr:col>7</xdr:col>
      <xdr:colOff>3810</xdr:colOff>
      <xdr:row>34</xdr:row>
      <xdr:rowOff>2872740</xdr:rowOff>
    </xdr:to>
    <xdr:pic>
      <xdr:nvPicPr>
        <xdr:cNvPr id="2" name="Picture 13" descr="футбол и дорожки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3340" y="7147560"/>
          <a:ext cx="6606540" cy="3558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</xdr:colOff>
      <xdr:row>103</xdr:row>
      <xdr:rowOff>7620</xdr:rowOff>
    </xdr:from>
    <xdr:to>
      <xdr:col>4</xdr:col>
      <xdr:colOff>7620</xdr:colOff>
      <xdr:row>103</xdr:row>
      <xdr:rowOff>975360</xdr:rowOff>
    </xdr:to>
    <xdr:pic>
      <xdr:nvPicPr>
        <xdr:cNvPr id="10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8667" r="8667"/>
        <a:stretch>
          <a:fillRect/>
        </a:stretch>
      </xdr:blipFill>
      <xdr:spPr bwMode="auto">
        <a:xfrm>
          <a:off x="2286000" y="28963620"/>
          <a:ext cx="129540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</xdr:colOff>
      <xdr:row>104</xdr:row>
      <xdr:rowOff>38100</xdr:rowOff>
    </xdr:from>
    <xdr:to>
      <xdr:col>3</xdr:col>
      <xdr:colOff>579120</xdr:colOff>
      <xdr:row>105</xdr:row>
      <xdr:rowOff>0</xdr:rowOff>
    </xdr:to>
    <xdr:pic>
      <xdr:nvPicPr>
        <xdr:cNvPr id="1038" name="Рисунок 76" descr="лавочка 2016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278380" y="29977080"/>
          <a:ext cx="127254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ityparking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tabSelected="1" view="pageBreakPreview" topLeftCell="A109" zoomScaleNormal="100" zoomScaleSheetLayoutView="100" workbookViewId="0">
      <selection activeCell="G113" sqref="G113"/>
    </sheetView>
  </sheetViews>
  <sheetFormatPr defaultRowHeight="15" x14ac:dyDescent="0.25"/>
  <cols>
    <col min="1" max="1" width="4" style="1" customWidth="1"/>
    <col min="2" max="2" width="28.85546875" style="1" customWidth="1"/>
    <col min="3" max="3" width="10.42578125" style="1" customWidth="1"/>
    <col min="4" max="4" width="8.7109375" style="1" customWidth="1"/>
    <col min="5" max="5" width="9.140625" style="1" customWidth="1"/>
    <col min="6" max="6" width="15.5703125" style="1" customWidth="1"/>
    <col min="7" max="7" width="20.7109375" style="1" customWidth="1"/>
  </cols>
  <sheetData>
    <row r="1" spans="2:7" x14ac:dyDescent="0.25">
      <c r="G1" s="8" t="s">
        <v>13</v>
      </c>
    </row>
    <row r="2" spans="2:7" x14ac:dyDescent="0.25">
      <c r="G2" s="8" t="s">
        <v>14</v>
      </c>
    </row>
    <row r="3" spans="2:7" x14ac:dyDescent="0.25">
      <c r="G3" s="8" t="s">
        <v>15</v>
      </c>
    </row>
    <row r="4" spans="2:7" x14ac:dyDescent="0.25">
      <c r="G4" s="9" t="s">
        <v>16</v>
      </c>
    </row>
    <row r="5" spans="2:7" x14ac:dyDescent="0.25">
      <c r="G5" s="10" t="s">
        <v>17</v>
      </c>
    </row>
    <row r="6" spans="2:7" ht="11.45" customHeight="1" x14ac:dyDescent="0.25"/>
    <row r="7" spans="2:7" ht="8.4499999999999993" customHeight="1" x14ac:dyDescent="0.25"/>
    <row r="8" spans="2:7" ht="18.75" x14ac:dyDescent="0.25">
      <c r="B8" s="79" t="s">
        <v>60</v>
      </c>
      <c r="C8" s="79"/>
      <c r="D8" s="79"/>
      <c r="E8" s="79"/>
      <c r="F8" s="79"/>
      <c r="G8" s="79"/>
    </row>
    <row r="33" spans="2:7" ht="96" customHeight="1" x14ac:dyDescent="0.25"/>
    <row r="34" spans="2:7" ht="65.45" customHeight="1" x14ac:dyDescent="0.25"/>
    <row r="35" spans="2:7" ht="231" customHeight="1" x14ac:dyDescent="0.25"/>
    <row r="36" spans="2:7" ht="23.45" customHeight="1" x14ac:dyDescent="0.25">
      <c r="B36" s="56" t="s">
        <v>61</v>
      </c>
      <c r="C36" s="56"/>
      <c r="D36" s="56"/>
      <c r="E36" s="56"/>
      <c r="F36" s="56"/>
      <c r="G36" s="56"/>
    </row>
    <row r="37" spans="2:7" ht="29.25" x14ac:dyDescent="0.25">
      <c r="B37" s="87" t="s">
        <v>30</v>
      </c>
      <c r="C37" s="87"/>
      <c r="D37" s="21" t="s">
        <v>31</v>
      </c>
      <c r="E37" s="21" t="s">
        <v>32</v>
      </c>
      <c r="F37" s="21" t="s">
        <v>33</v>
      </c>
      <c r="G37" s="21" t="s">
        <v>34</v>
      </c>
    </row>
    <row r="38" spans="2:7" ht="32.450000000000003" customHeight="1" x14ac:dyDescent="0.25">
      <c r="B38" s="84" t="s">
        <v>75</v>
      </c>
      <c r="C38" s="84"/>
      <c r="D38" s="22">
        <v>1800</v>
      </c>
      <c r="E38" s="22" t="s">
        <v>38</v>
      </c>
      <c r="F38" s="22">
        <v>77</v>
      </c>
      <c r="G38" s="22">
        <f>D38*F38</f>
        <v>138600</v>
      </c>
    </row>
    <row r="39" spans="2:7" ht="42.6" customHeight="1" x14ac:dyDescent="0.25">
      <c r="B39" s="84" t="s">
        <v>35</v>
      </c>
      <c r="C39" s="84"/>
      <c r="D39" s="22">
        <v>128</v>
      </c>
      <c r="E39" s="22" t="s">
        <v>36</v>
      </c>
      <c r="F39" s="22">
        <v>168</v>
      </c>
      <c r="G39" s="22">
        <f>D39*F39</f>
        <v>21504</v>
      </c>
    </row>
    <row r="40" spans="2:7" ht="42.6" customHeight="1" x14ac:dyDescent="0.25">
      <c r="B40" s="84" t="s">
        <v>37</v>
      </c>
      <c r="C40" s="84"/>
      <c r="D40" s="22">
        <v>924</v>
      </c>
      <c r="E40" s="22" t="s">
        <v>38</v>
      </c>
      <c r="F40" s="22">
        <v>90</v>
      </c>
      <c r="G40" s="22">
        <f>D40*F40</f>
        <v>83160</v>
      </c>
    </row>
    <row r="41" spans="2:7" ht="42.6" customHeight="1" x14ac:dyDescent="0.25">
      <c r="B41" s="84" t="s">
        <v>39</v>
      </c>
      <c r="C41" s="84"/>
      <c r="D41" s="22">
        <v>924</v>
      </c>
      <c r="E41" s="22" t="s">
        <v>38</v>
      </c>
      <c r="F41" s="22">
        <v>420</v>
      </c>
      <c r="G41" s="22">
        <f>D41*F41</f>
        <v>388080</v>
      </c>
    </row>
    <row r="42" spans="2:7" x14ac:dyDescent="0.25">
      <c r="B42" s="90" t="s">
        <v>40</v>
      </c>
      <c r="C42" s="90"/>
      <c r="D42" s="90"/>
      <c r="E42" s="90"/>
      <c r="F42" s="90"/>
      <c r="G42" s="28">
        <f>SUM(G38:G41)</f>
        <v>631344</v>
      </c>
    </row>
    <row r="43" spans="2:7" ht="10.15" customHeight="1" x14ac:dyDescent="0.25"/>
    <row r="44" spans="2:7" ht="15.75" x14ac:dyDescent="0.25">
      <c r="B44" s="56" t="s">
        <v>41</v>
      </c>
      <c r="C44" s="56"/>
      <c r="D44" s="56"/>
      <c r="E44" s="56"/>
      <c r="F44" s="56"/>
      <c r="G44" s="56"/>
    </row>
    <row r="45" spans="2:7" x14ac:dyDescent="0.25">
      <c r="B45" s="59" t="s">
        <v>0</v>
      </c>
      <c r="C45" s="59"/>
      <c r="D45" s="3" t="s">
        <v>46</v>
      </c>
      <c r="E45" s="26" t="s">
        <v>45</v>
      </c>
      <c r="F45" s="27" t="s">
        <v>44</v>
      </c>
      <c r="G45" s="27" t="s">
        <v>43</v>
      </c>
    </row>
    <row r="46" spans="2:7" ht="14.45" customHeight="1" x14ac:dyDescent="0.25">
      <c r="B46" s="60" t="s">
        <v>42</v>
      </c>
      <c r="C46" s="60"/>
      <c r="D46" s="25">
        <v>924</v>
      </c>
      <c r="E46" s="23" t="s">
        <v>47</v>
      </c>
      <c r="F46" s="24">
        <v>720</v>
      </c>
      <c r="G46" s="23">
        <f>D46*F46</f>
        <v>665280</v>
      </c>
    </row>
    <row r="47" spans="2:7" x14ac:dyDescent="0.25">
      <c r="B47" s="61" t="s">
        <v>49</v>
      </c>
      <c r="C47" s="61"/>
      <c r="D47" s="61"/>
      <c r="E47" s="61"/>
      <c r="F47" s="61"/>
      <c r="G47" s="28">
        <f>G46</f>
        <v>665280</v>
      </c>
    </row>
    <row r="48" spans="2:7" ht="15.75" x14ac:dyDescent="0.25">
      <c r="B48" s="85"/>
      <c r="C48" s="85"/>
      <c r="D48" s="85"/>
    </row>
    <row r="49" spans="1:7" x14ac:dyDescent="0.25">
      <c r="B49" s="88" t="s">
        <v>51</v>
      </c>
      <c r="C49" s="89"/>
      <c r="D49" s="89"/>
      <c r="E49" s="89"/>
      <c r="F49" s="89"/>
      <c r="G49" s="37">
        <f>G47+G42</f>
        <v>1296624</v>
      </c>
    </row>
    <row r="50" spans="1:7" ht="5.45" customHeight="1" x14ac:dyDescent="0.25"/>
    <row r="51" spans="1:7" ht="15.75" x14ac:dyDescent="0.25">
      <c r="A51" s="56" t="s">
        <v>62</v>
      </c>
      <c r="B51" s="56"/>
      <c r="C51" s="56"/>
      <c r="D51" s="56"/>
      <c r="E51" s="56"/>
      <c r="F51" s="56"/>
      <c r="G51" s="56"/>
    </row>
    <row r="52" spans="1:7" ht="114.6" customHeight="1" x14ac:dyDescent="0.25"/>
    <row r="53" spans="1:7" ht="16.899999999999999" customHeight="1" x14ac:dyDescent="0.25">
      <c r="B53" s="59" t="s">
        <v>0</v>
      </c>
      <c r="C53" s="59"/>
      <c r="D53" s="3" t="s">
        <v>46</v>
      </c>
      <c r="E53" s="26" t="s">
        <v>45</v>
      </c>
      <c r="F53" s="27" t="s">
        <v>44</v>
      </c>
      <c r="G53" s="27" t="s">
        <v>43</v>
      </c>
    </row>
    <row r="54" spans="1:7" x14ac:dyDescent="0.25">
      <c r="B54" s="60" t="s">
        <v>42</v>
      </c>
      <c r="C54" s="60"/>
      <c r="D54" s="25">
        <v>340</v>
      </c>
      <c r="E54" s="23" t="s">
        <v>47</v>
      </c>
      <c r="F54" s="24">
        <v>900</v>
      </c>
      <c r="G54" s="23">
        <f>D54*F54</f>
        <v>306000</v>
      </c>
    </row>
    <row r="55" spans="1:7" ht="29.45" customHeight="1" x14ac:dyDescent="0.25">
      <c r="B55" s="60" t="s">
        <v>35</v>
      </c>
      <c r="C55" s="60"/>
      <c r="D55" s="25">
        <v>300</v>
      </c>
      <c r="E55" s="23" t="s">
        <v>36</v>
      </c>
      <c r="F55" s="24">
        <v>168</v>
      </c>
      <c r="G55" s="23">
        <f>D55*F55</f>
        <v>50400</v>
      </c>
    </row>
    <row r="56" spans="1:7" ht="29.45" customHeight="1" x14ac:dyDescent="0.25">
      <c r="B56" s="60" t="s">
        <v>37</v>
      </c>
      <c r="C56" s="60"/>
      <c r="D56" s="25">
        <v>340</v>
      </c>
      <c r="E56" s="23" t="s">
        <v>47</v>
      </c>
      <c r="F56" s="24">
        <v>90</v>
      </c>
      <c r="G56" s="23">
        <f>D56*F56</f>
        <v>30600</v>
      </c>
    </row>
    <row r="57" spans="1:7" ht="31.15" customHeight="1" x14ac:dyDescent="0.25">
      <c r="B57" s="60" t="s">
        <v>39</v>
      </c>
      <c r="C57" s="60"/>
      <c r="D57" s="25">
        <v>340</v>
      </c>
      <c r="E57" s="23" t="s">
        <v>47</v>
      </c>
      <c r="F57" s="24">
        <v>420</v>
      </c>
      <c r="G57" s="23">
        <f>D57*F57</f>
        <v>142800</v>
      </c>
    </row>
    <row r="58" spans="1:7" x14ac:dyDescent="0.25">
      <c r="B58" s="61" t="s">
        <v>49</v>
      </c>
      <c r="C58" s="61"/>
      <c r="D58" s="61"/>
      <c r="E58" s="61"/>
      <c r="F58" s="61"/>
      <c r="G58" s="28">
        <f>SUM(G54:G57)</f>
        <v>529800</v>
      </c>
    </row>
    <row r="59" spans="1:7" ht="15.75" x14ac:dyDescent="0.25">
      <c r="B59" s="56" t="s">
        <v>48</v>
      </c>
      <c r="C59" s="56"/>
      <c r="D59" s="56"/>
      <c r="E59" s="56"/>
      <c r="F59" s="56"/>
      <c r="G59" s="56"/>
    </row>
    <row r="84" spans="1:8" ht="9.6" customHeight="1" x14ac:dyDescent="0.25"/>
    <row r="85" spans="1:8" ht="14.45" customHeight="1" x14ac:dyDescent="0.25">
      <c r="B85" s="62" t="s">
        <v>18</v>
      </c>
      <c r="C85" s="62"/>
      <c r="D85" s="62"/>
      <c r="E85" s="62"/>
      <c r="F85" s="62"/>
      <c r="G85" s="62"/>
      <c r="H85" s="11"/>
    </row>
    <row r="86" spans="1:8" ht="16.149999999999999" customHeight="1" x14ac:dyDescent="0.25">
      <c r="B86" s="62" t="s">
        <v>64</v>
      </c>
      <c r="C86" s="62"/>
      <c r="D86" s="62"/>
      <c r="E86" s="62"/>
      <c r="F86" s="62"/>
      <c r="G86" s="62"/>
      <c r="H86" s="11"/>
    </row>
    <row r="87" spans="1:8" ht="21" customHeight="1" x14ac:dyDescent="0.25">
      <c r="B87" s="80" t="s">
        <v>63</v>
      </c>
      <c r="C87" s="80"/>
      <c r="D87" s="80"/>
      <c r="E87" s="80"/>
      <c r="F87" s="80"/>
      <c r="G87" s="80"/>
    </row>
    <row r="88" spans="1:8" ht="57" customHeight="1" x14ac:dyDescent="0.25">
      <c r="A88" s="72" t="s">
        <v>68</v>
      </c>
      <c r="B88" s="72"/>
      <c r="C88" s="72"/>
      <c r="D88" s="72"/>
      <c r="E88" s="72"/>
      <c r="F88" s="72"/>
      <c r="G88" s="72"/>
    </row>
    <row r="89" spans="1:8" ht="45" x14ac:dyDescent="0.25">
      <c r="A89" s="3" t="s">
        <v>4</v>
      </c>
      <c r="B89" s="4" t="s">
        <v>0</v>
      </c>
      <c r="C89" s="3" t="s">
        <v>1</v>
      </c>
      <c r="D89" s="3" t="s">
        <v>6</v>
      </c>
      <c r="E89" s="3" t="s">
        <v>2</v>
      </c>
      <c r="F89" s="5" t="s">
        <v>5</v>
      </c>
      <c r="G89" s="5" t="s">
        <v>3</v>
      </c>
    </row>
    <row r="90" spans="1:8" ht="25.9" customHeight="1" x14ac:dyDescent="0.25">
      <c r="A90" s="6">
        <v>1</v>
      </c>
      <c r="B90" s="6" t="s">
        <v>65</v>
      </c>
      <c r="C90" s="73">
        <v>130</v>
      </c>
      <c r="D90" s="6" t="s">
        <v>8</v>
      </c>
      <c r="E90" s="6">
        <f>C90/1.25</f>
        <v>104</v>
      </c>
      <c r="F90" s="2">
        <v>772</v>
      </c>
      <c r="G90" s="6">
        <f>E90*F90</f>
        <v>80288</v>
      </c>
    </row>
    <row r="91" spans="1:8" ht="25.9" customHeight="1" x14ac:dyDescent="0.25">
      <c r="A91" s="6">
        <v>2</v>
      </c>
      <c r="B91" s="6" t="s">
        <v>66</v>
      </c>
      <c r="C91" s="73"/>
      <c r="D91" s="6" t="s">
        <v>8</v>
      </c>
      <c r="E91" s="6">
        <f>E90/2</f>
        <v>52</v>
      </c>
      <c r="F91" s="2">
        <v>1037</v>
      </c>
      <c r="G91" s="6">
        <f>E91*F91</f>
        <v>53924</v>
      </c>
    </row>
    <row r="92" spans="1:8" ht="24.6" customHeight="1" x14ac:dyDescent="0.25">
      <c r="A92" s="6">
        <v>3</v>
      </c>
      <c r="B92" s="6" t="s">
        <v>7</v>
      </c>
      <c r="C92" s="73"/>
      <c r="D92" s="6" t="s">
        <v>8</v>
      </c>
      <c r="E92" s="6">
        <v>240</v>
      </c>
      <c r="F92" s="2">
        <v>12</v>
      </c>
      <c r="G92" s="6">
        <f>E92*F92</f>
        <v>2880</v>
      </c>
    </row>
    <row r="93" spans="1:8" ht="25.15" customHeight="1" x14ac:dyDescent="0.25">
      <c r="A93" s="6">
        <v>4</v>
      </c>
      <c r="B93" s="6" t="s">
        <v>12</v>
      </c>
      <c r="C93" s="73"/>
      <c r="D93" s="6" t="s">
        <v>8</v>
      </c>
      <c r="E93" s="6">
        <v>1</v>
      </c>
      <c r="F93" s="2">
        <v>4625</v>
      </c>
      <c r="G93" s="6">
        <f>E93*F93</f>
        <v>4625</v>
      </c>
    </row>
    <row r="94" spans="1:8" x14ac:dyDescent="0.25">
      <c r="A94" s="78" t="s">
        <v>9</v>
      </c>
      <c r="B94" s="78"/>
      <c r="C94" s="78"/>
      <c r="D94" s="78"/>
      <c r="E94" s="78"/>
      <c r="F94" s="78"/>
      <c r="G94" s="6">
        <f>SUM(G90:G93)</f>
        <v>141717</v>
      </c>
    </row>
    <row r="95" spans="1:8" x14ac:dyDescent="0.25">
      <c r="A95" s="6">
        <v>5</v>
      </c>
      <c r="B95" s="66" t="s">
        <v>10</v>
      </c>
      <c r="C95" s="67"/>
      <c r="D95" s="67"/>
      <c r="E95" s="68"/>
      <c r="F95" s="7">
        <v>350</v>
      </c>
      <c r="G95" s="6">
        <f>C90*F95</f>
        <v>45500</v>
      </c>
    </row>
    <row r="96" spans="1:8" ht="19.149999999999999" customHeight="1" x14ac:dyDescent="0.25">
      <c r="A96" s="74" t="s">
        <v>11</v>
      </c>
      <c r="B96" s="75"/>
      <c r="C96" s="75"/>
      <c r="D96" s="75"/>
      <c r="E96" s="75"/>
      <c r="F96" s="76"/>
      <c r="G96" s="28">
        <f>G95+G94</f>
        <v>187217</v>
      </c>
    </row>
    <row r="97" spans="1:7" ht="19.149999999999999" customHeight="1" x14ac:dyDescent="0.25">
      <c r="A97" s="45"/>
      <c r="B97" s="45"/>
      <c r="C97" s="45"/>
      <c r="D97" s="45"/>
      <c r="E97" s="45"/>
      <c r="F97" s="45"/>
      <c r="G97" s="43"/>
    </row>
    <row r="98" spans="1:7" ht="19.149999999999999" customHeight="1" x14ac:dyDescent="0.25">
      <c r="A98" s="45"/>
      <c r="B98" s="45"/>
      <c r="C98" s="45"/>
      <c r="D98" s="45"/>
      <c r="E98" s="45"/>
      <c r="F98" s="45"/>
      <c r="G98" s="43"/>
    </row>
    <row r="99" spans="1:7" ht="19.149999999999999" customHeight="1" x14ac:dyDescent="0.25">
      <c r="A99" s="45"/>
      <c r="B99" s="45"/>
      <c r="C99" s="45"/>
      <c r="D99" s="45"/>
      <c r="E99" s="45"/>
      <c r="F99" s="45"/>
      <c r="G99" s="43"/>
    </row>
    <row r="100" spans="1:7" ht="46.9" customHeight="1" x14ac:dyDescent="0.25"/>
    <row r="101" spans="1:7" ht="29.45" customHeight="1" x14ac:dyDescent="0.25">
      <c r="A101" s="56" t="s">
        <v>67</v>
      </c>
      <c r="B101" s="56"/>
      <c r="C101" s="56"/>
      <c r="D101" s="56"/>
      <c r="E101" s="56"/>
      <c r="F101" s="56"/>
      <c r="G101" s="56"/>
    </row>
    <row r="102" spans="1:7" ht="15.75" thickBot="1" x14ac:dyDescent="0.3"/>
    <row r="103" spans="1:7" ht="15.75" thickBot="1" x14ac:dyDescent="0.3">
      <c r="B103" s="19" t="s">
        <v>26</v>
      </c>
      <c r="C103" s="81" t="s">
        <v>27</v>
      </c>
      <c r="D103" s="82"/>
      <c r="E103" s="83"/>
      <c r="F103" s="20" t="s">
        <v>28</v>
      </c>
      <c r="G103" s="20" t="s">
        <v>29</v>
      </c>
    </row>
    <row r="104" spans="1:7" ht="77.45" customHeight="1" x14ac:dyDescent="0.25">
      <c r="B104" s="15" t="s">
        <v>25</v>
      </c>
      <c r="C104" s="16"/>
      <c r="D104" s="18"/>
      <c r="E104" s="18">
        <v>21000</v>
      </c>
      <c r="F104" s="6" t="s">
        <v>24</v>
      </c>
      <c r="G104" s="7">
        <v>21000</v>
      </c>
    </row>
    <row r="105" spans="1:7" ht="81" customHeight="1" x14ac:dyDescent="0.25">
      <c r="B105" s="15" t="s">
        <v>70</v>
      </c>
      <c r="C105" s="38"/>
      <c r="D105" s="39"/>
      <c r="E105" s="40">
        <v>2580</v>
      </c>
      <c r="F105" s="39" t="s">
        <v>69</v>
      </c>
      <c r="G105" s="7">
        <v>20640</v>
      </c>
    </row>
    <row r="106" spans="1:7" ht="22.15" customHeight="1" x14ac:dyDescent="0.25">
      <c r="B106" s="69" t="s">
        <v>71</v>
      </c>
      <c r="C106" s="70"/>
      <c r="D106" s="70"/>
      <c r="E106" s="70"/>
      <c r="F106" s="71"/>
      <c r="G106" s="42">
        <f>G104+G105</f>
        <v>41640</v>
      </c>
    </row>
    <row r="107" spans="1:7" ht="22.15" customHeight="1" x14ac:dyDescent="0.25">
      <c r="B107" s="69" t="s">
        <v>59</v>
      </c>
      <c r="C107" s="70"/>
      <c r="D107" s="70"/>
      <c r="E107" s="70"/>
      <c r="F107" s="71"/>
      <c r="G107" s="7">
        <f>G106*0.2</f>
        <v>8328</v>
      </c>
    </row>
    <row r="108" spans="1:7" ht="22.15" customHeight="1" x14ac:dyDescent="0.25">
      <c r="B108" s="69" t="s">
        <v>72</v>
      </c>
      <c r="C108" s="70"/>
      <c r="D108" s="70"/>
      <c r="E108" s="70"/>
      <c r="F108" s="71"/>
      <c r="G108" s="7">
        <v>5000</v>
      </c>
    </row>
    <row r="109" spans="1:7" ht="22.9" customHeight="1" x14ac:dyDescent="0.25">
      <c r="B109" s="69" t="s">
        <v>73</v>
      </c>
      <c r="C109" s="70"/>
      <c r="D109" s="70"/>
      <c r="E109" s="70"/>
      <c r="F109" s="71"/>
      <c r="G109" s="28">
        <f>G106+G107+G108</f>
        <v>54968</v>
      </c>
    </row>
    <row r="110" spans="1:7" ht="22.9" customHeight="1" x14ac:dyDescent="0.25">
      <c r="B110" s="41"/>
      <c r="C110" s="41"/>
      <c r="D110" s="41"/>
      <c r="E110" s="41"/>
      <c r="F110" s="41"/>
      <c r="G110" s="43"/>
    </row>
    <row r="111" spans="1:7" ht="22.9" customHeight="1" x14ac:dyDescent="0.25">
      <c r="B111" s="77" t="s">
        <v>74</v>
      </c>
      <c r="C111" s="77"/>
      <c r="D111" s="77"/>
      <c r="E111" s="77"/>
      <c r="F111" s="77"/>
      <c r="G111" s="44">
        <f>G96+G58+G49+G109</f>
        <v>2068609</v>
      </c>
    </row>
    <row r="112" spans="1:7" ht="22.9" customHeight="1" x14ac:dyDescent="0.25">
      <c r="B112" s="77" t="s">
        <v>77</v>
      </c>
      <c r="C112" s="77"/>
      <c r="D112" s="77"/>
      <c r="E112" s="77"/>
      <c r="F112" s="77"/>
      <c r="G112" s="44">
        <f>G111*0.0335</f>
        <v>69298.401500000007</v>
      </c>
    </row>
    <row r="113" spans="2:7" ht="34.15" customHeight="1" x14ac:dyDescent="0.25">
      <c r="B113" s="86" t="s">
        <v>78</v>
      </c>
      <c r="C113" s="86"/>
      <c r="D113" s="86"/>
      <c r="E113" s="86"/>
      <c r="F113" s="86"/>
      <c r="G113" s="47">
        <f>G111-G112</f>
        <v>1999310.5985000001</v>
      </c>
    </row>
    <row r="114" spans="2:7" ht="34.15" customHeight="1" x14ac:dyDescent="0.25">
      <c r="B114" s="46"/>
      <c r="C114" s="46"/>
      <c r="D114" s="46"/>
      <c r="E114" s="46"/>
      <c r="F114" s="46"/>
      <c r="G114" s="44"/>
    </row>
    <row r="115" spans="2:7" ht="34.15" customHeight="1" x14ac:dyDescent="0.25">
      <c r="B115" s="46"/>
      <c r="C115" s="46"/>
      <c r="D115" s="46"/>
      <c r="E115" s="46"/>
      <c r="F115" s="46"/>
      <c r="G115" s="44"/>
    </row>
    <row r="116" spans="2:7" ht="34.15" customHeight="1" x14ac:dyDescent="0.25">
      <c r="B116" s="46"/>
      <c r="C116" s="46"/>
      <c r="D116" s="46"/>
      <c r="E116" s="46"/>
      <c r="F116" s="46"/>
      <c r="G116" s="44"/>
    </row>
    <row r="117" spans="2:7" ht="34.15" customHeight="1" x14ac:dyDescent="0.25">
      <c r="B117" s="46"/>
      <c r="C117" s="46"/>
      <c r="D117" s="46"/>
      <c r="E117" s="46"/>
      <c r="F117" s="46"/>
      <c r="G117" s="44"/>
    </row>
    <row r="118" spans="2:7" ht="34.15" customHeight="1" x14ac:dyDescent="0.25">
      <c r="B118" s="46"/>
      <c r="C118" s="46"/>
      <c r="D118" s="46"/>
      <c r="E118" s="46"/>
      <c r="F118" s="46"/>
      <c r="G118" s="44"/>
    </row>
    <row r="119" spans="2:7" ht="34.15" customHeight="1" x14ac:dyDescent="0.25">
      <c r="B119" s="46"/>
      <c r="C119" s="46"/>
      <c r="D119" s="46"/>
      <c r="E119" s="46"/>
      <c r="F119" s="46"/>
      <c r="G119" s="44"/>
    </row>
    <row r="120" spans="2:7" ht="135.6" customHeight="1" x14ac:dyDescent="0.25">
      <c r="B120" s="46"/>
      <c r="C120" s="46"/>
      <c r="D120" s="46"/>
      <c r="E120" s="46"/>
      <c r="F120" s="46"/>
      <c r="G120" s="44"/>
    </row>
    <row r="121" spans="2:7" ht="30.6" customHeight="1" thickBot="1" x14ac:dyDescent="0.3">
      <c r="B121" s="56" t="s">
        <v>50</v>
      </c>
      <c r="C121" s="56"/>
      <c r="D121" s="56"/>
      <c r="E121" s="56"/>
      <c r="F121" s="56"/>
      <c r="G121" s="56"/>
    </row>
    <row r="122" spans="2:7" ht="28.9" customHeight="1" thickBot="1" x14ac:dyDescent="0.3">
      <c r="B122" s="19" t="s">
        <v>26</v>
      </c>
      <c r="C122" s="63" t="s">
        <v>27</v>
      </c>
      <c r="D122" s="64"/>
      <c r="E122" s="65"/>
      <c r="F122" s="20" t="s">
        <v>28</v>
      </c>
      <c r="G122" s="20" t="s">
        <v>29</v>
      </c>
    </row>
    <row r="123" spans="2:7" ht="72.599999999999994" customHeight="1" x14ac:dyDescent="0.25">
      <c r="B123" s="15" t="s">
        <v>21</v>
      </c>
      <c r="C123" s="16"/>
      <c r="D123" s="17"/>
      <c r="E123" s="18"/>
      <c r="F123" s="6" t="s">
        <v>19</v>
      </c>
      <c r="G123" s="7">
        <v>6990</v>
      </c>
    </row>
    <row r="124" spans="2:7" ht="76.150000000000006" customHeight="1" x14ac:dyDescent="0.25">
      <c r="B124" s="15" t="s">
        <v>20</v>
      </c>
      <c r="C124" s="12"/>
      <c r="D124" s="13"/>
      <c r="E124" s="14"/>
      <c r="F124" s="6" t="s">
        <v>22</v>
      </c>
      <c r="G124" s="7">
        <v>16200</v>
      </c>
    </row>
    <row r="125" spans="2:7" ht="73.900000000000006" customHeight="1" x14ac:dyDescent="0.25">
      <c r="B125" s="15" t="s">
        <v>23</v>
      </c>
      <c r="C125" s="12"/>
      <c r="D125" s="13"/>
      <c r="E125" s="14"/>
      <c r="F125" s="6" t="s">
        <v>24</v>
      </c>
      <c r="G125" s="7">
        <v>10584</v>
      </c>
    </row>
    <row r="126" spans="2:7" ht="73.900000000000006" customHeight="1" x14ac:dyDescent="0.25">
      <c r="B126" s="15" t="s">
        <v>25</v>
      </c>
      <c r="C126" s="12"/>
      <c r="D126" s="13"/>
      <c r="E126" s="14"/>
      <c r="F126" s="6" t="s">
        <v>24</v>
      </c>
      <c r="G126" s="7">
        <v>21000</v>
      </c>
    </row>
    <row r="127" spans="2:7" ht="72.599999999999994" customHeight="1" x14ac:dyDescent="0.25">
      <c r="B127" s="15"/>
      <c r="C127" s="12"/>
      <c r="D127" s="13"/>
      <c r="E127" s="14"/>
      <c r="F127" s="6"/>
      <c r="G127" s="7"/>
    </row>
    <row r="128" spans="2:7" ht="8.4499999999999993" customHeight="1" x14ac:dyDescent="0.25"/>
    <row r="129" spans="1:7" ht="15.75" x14ac:dyDescent="0.25">
      <c r="B129" s="56" t="s">
        <v>52</v>
      </c>
      <c r="C129" s="56"/>
      <c r="D129" s="56"/>
      <c r="E129" s="56"/>
      <c r="F129" s="56"/>
      <c r="G129" s="56"/>
    </row>
    <row r="130" spans="1:7" ht="14.45" customHeight="1" x14ac:dyDescent="0.25">
      <c r="A130" s="62" t="s">
        <v>53</v>
      </c>
      <c r="B130" s="62"/>
      <c r="C130" s="62"/>
      <c r="D130" s="62"/>
      <c r="E130" s="62"/>
      <c r="F130" s="62"/>
      <c r="G130" s="62"/>
    </row>
    <row r="148" spans="2:7" ht="15.75" thickBot="1" x14ac:dyDescent="0.3"/>
    <row r="149" spans="2:7" ht="30" thickBot="1" x14ac:dyDescent="0.3">
      <c r="B149" s="29" t="s">
        <v>0</v>
      </c>
      <c r="C149" s="32" t="s">
        <v>54</v>
      </c>
      <c r="D149" s="48" t="s">
        <v>55</v>
      </c>
      <c r="E149" s="49"/>
      <c r="F149" s="30" t="s">
        <v>56</v>
      </c>
      <c r="G149" s="30" t="s">
        <v>76</v>
      </c>
    </row>
    <row r="150" spans="2:7" ht="28.9" customHeight="1" thickBot="1" x14ac:dyDescent="0.3">
      <c r="B150" s="33" t="s">
        <v>57</v>
      </c>
      <c r="C150" s="34"/>
      <c r="D150" s="57" t="s">
        <v>58</v>
      </c>
      <c r="E150" s="58"/>
      <c r="F150" s="35">
        <v>600</v>
      </c>
      <c r="G150" s="31">
        <f>F150*924</f>
        <v>554400</v>
      </c>
    </row>
    <row r="151" spans="2:7" ht="15.75" thickBot="1" x14ac:dyDescent="0.3">
      <c r="B151" s="50" t="s">
        <v>59</v>
      </c>
      <c r="C151" s="51"/>
      <c r="D151" s="51"/>
      <c r="E151" s="51"/>
      <c r="F151" s="52"/>
      <c r="G151" s="31">
        <f>G150*0.2</f>
        <v>110880</v>
      </c>
    </row>
    <row r="152" spans="2:7" ht="15.75" thickBot="1" x14ac:dyDescent="0.3">
      <c r="B152" s="53" t="s">
        <v>9</v>
      </c>
      <c r="C152" s="54"/>
      <c r="D152" s="54"/>
      <c r="E152" s="54"/>
      <c r="F152" s="55"/>
      <c r="G152" s="36">
        <f>G150+G151</f>
        <v>665280</v>
      </c>
    </row>
  </sheetData>
  <mergeCells count="47">
    <mergeCell ref="B40:C40"/>
    <mergeCell ref="B41:C41"/>
    <mergeCell ref="B42:F42"/>
    <mergeCell ref="B46:C46"/>
    <mergeCell ref="B85:G85"/>
    <mergeCell ref="B8:G8"/>
    <mergeCell ref="B86:G86"/>
    <mergeCell ref="B87:G87"/>
    <mergeCell ref="C103:E103"/>
    <mergeCell ref="A51:G51"/>
    <mergeCell ref="B38:C38"/>
    <mergeCell ref="B48:D48"/>
    <mergeCell ref="B45:C45"/>
    <mergeCell ref="B44:G44"/>
    <mergeCell ref="B36:G36"/>
    <mergeCell ref="B47:F47"/>
    <mergeCell ref="B59:G59"/>
    <mergeCell ref="B37:C37"/>
    <mergeCell ref="B39:C39"/>
    <mergeCell ref="B49:F49"/>
    <mergeCell ref="C122:E122"/>
    <mergeCell ref="B95:E95"/>
    <mergeCell ref="B121:G121"/>
    <mergeCell ref="B109:F109"/>
    <mergeCell ref="A88:G88"/>
    <mergeCell ref="C90:C93"/>
    <mergeCell ref="A101:G101"/>
    <mergeCell ref="A96:F96"/>
    <mergeCell ref="B111:F111"/>
    <mergeCell ref="A94:F94"/>
    <mergeCell ref="B107:F107"/>
    <mergeCell ref="B108:F108"/>
    <mergeCell ref="B106:F106"/>
    <mergeCell ref="B112:F112"/>
    <mergeCell ref="B113:F113"/>
    <mergeCell ref="B53:C53"/>
    <mergeCell ref="B54:C54"/>
    <mergeCell ref="B58:F58"/>
    <mergeCell ref="B55:C55"/>
    <mergeCell ref="B56:C56"/>
    <mergeCell ref="B57:C57"/>
    <mergeCell ref="D149:E149"/>
    <mergeCell ref="B151:F151"/>
    <mergeCell ref="B152:F152"/>
    <mergeCell ref="B129:G129"/>
    <mergeCell ref="D150:E150"/>
    <mergeCell ref="A130:G130"/>
  </mergeCells>
  <phoneticPr fontId="2" type="noConversion"/>
  <hyperlinks>
    <hyperlink ref="G5" r:id="rId1" display="http://www.cityparking.ua/"/>
  </hyperlinks>
  <pageMargins left="0.18" right="0.17" top="0.22" bottom="0.25" header="0.17" footer="0.19"/>
  <pageSetup paperSize="9" orientation="portrait" horizontalDpi="180" verticalDpi="18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КП Забор</vt:lpstr>
      <vt:lpstr>'КП Забор'!Область_печати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2017-08-09T13:16:49Z</cp:lastPrinted>
  <dcterms:created xsi:type="dcterms:W3CDTF">2006-09-28T05:33:49Z</dcterms:created>
  <dcterms:modified xsi:type="dcterms:W3CDTF">2017-08-17T14:42:28Z</dcterms:modified>
</cp:coreProperties>
</file>