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905"/>
  </bookViews>
  <sheets>
    <sheet name="Budget template" sheetId="5" r:id="rId1"/>
  </sheets>
  <definedNames>
    <definedName name="_xlnm.Print_Area" localSheetId="0">'Budget template'!$A$1:$I$37</definedName>
  </definedNames>
  <calcPr calcId="145621"/>
</workbook>
</file>

<file path=xl/calcChain.xml><?xml version="1.0" encoding="utf-8"?>
<calcChain xmlns="http://schemas.openxmlformats.org/spreadsheetml/2006/main">
  <c r="I18" i="5" l="1"/>
  <c r="I12" i="5"/>
  <c r="I16" i="5"/>
  <c r="I17" i="5"/>
  <c r="I19" i="5"/>
  <c r="I20" i="5"/>
  <c r="F9" i="5"/>
  <c r="I24" i="5"/>
  <c r="I23" i="5"/>
  <c r="I22" i="5"/>
  <c r="I25" i="5" l="1"/>
  <c r="I28" i="5" l="1"/>
  <c r="I29" i="5"/>
  <c r="I27" i="5"/>
  <c r="I26" i="5"/>
  <c r="I30" i="5" l="1"/>
  <c r="I9" i="5" l="1"/>
  <c r="I15" i="5"/>
  <c r="I21" i="5" s="1"/>
  <c r="I11" i="5" l="1"/>
  <c r="I10" i="5"/>
  <c r="I8" i="5"/>
  <c r="I14" i="5" l="1"/>
  <c r="I31" i="5" s="1"/>
  <c r="I33" i="5" s="1"/>
  <c r="I34" i="5" s="1"/>
  <c r="I35" i="5" l="1"/>
</calcChain>
</file>

<file path=xl/sharedStrings.xml><?xml version="1.0" encoding="utf-8"?>
<sst xmlns="http://schemas.openxmlformats.org/spreadsheetml/2006/main" count="89" uniqueCount="69">
  <si>
    <t>Наименование</t>
  </si>
  <si>
    <t>1</t>
  </si>
  <si>
    <t>Супервайзер</t>
  </si>
  <si>
    <t>Total</t>
  </si>
  <si>
    <t>Total NET</t>
  </si>
  <si>
    <t>Персонал</t>
  </si>
  <si>
    <t xml:space="preserve">Категория </t>
  </si>
  <si>
    <t xml:space="preserve">Проект </t>
  </si>
  <si>
    <t>Детальное описание</t>
  </si>
  <si>
    <t>Флешмоб</t>
  </si>
  <si>
    <t>8</t>
  </si>
  <si>
    <t>Громадский проект 426 бюджету участі</t>
  </si>
  <si>
    <t>Географія</t>
  </si>
  <si>
    <t>Дніпровський р-н м.Києва</t>
  </si>
  <si>
    <t>Терміни проекту</t>
  </si>
  <si>
    <t>лютий-травень 2018</t>
  </si>
  <si>
    <t>Промоутери</t>
  </si>
  <si>
    <t xml:space="preserve">Тренінг промо персонала </t>
  </si>
  <si>
    <t>Мобільний зв"язок</t>
  </si>
  <si>
    <t>Компенсація затрат на обзвон, контроль та звітність СВ та промоутерів</t>
  </si>
  <si>
    <t>К-ть днів</t>
  </si>
  <si>
    <t>К-ть годин</t>
  </si>
  <si>
    <t>К-ть людей</t>
  </si>
  <si>
    <t>Всього, грн.</t>
  </si>
  <si>
    <t>Друк</t>
  </si>
  <si>
    <t>Креатив</t>
  </si>
  <si>
    <t>Вартість, од</t>
  </si>
  <si>
    <t>Копирайтінг</t>
  </si>
  <si>
    <t>Друкований матеріал</t>
  </si>
  <si>
    <t>Розробка концепції проекту</t>
  </si>
  <si>
    <t>Ідея, малюнки, схеми, корп.герої тощо</t>
  </si>
  <si>
    <t>2</t>
  </si>
  <si>
    <t>3</t>
  </si>
  <si>
    <t>Розробка дизайну листівок на флаєрів</t>
  </si>
  <si>
    <t>Робота дизайнера , верстка, підготовка до друку</t>
  </si>
  <si>
    <t>4</t>
  </si>
  <si>
    <t>10</t>
  </si>
  <si>
    <t>Всього персонал</t>
  </si>
  <si>
    <t>Всього виробництво</t>
  </si>
  <si>
    <t>Всього друк</t>
  </si>
  <si>
    <t>Всього креатив</t>
  </si>
  <si>
    <t>Брошура</t>
  </si>
  <si>
    <t>Листівка А4</t>
  </si>
  <si>
    <t>флаєри</t>
  </si>
  <si>
    <t>500-1000</t>
  </si>
  <si>
    <t>к-ть 30 ч.,ведучий, постановка, треніровочний день. Залежить від  задач и наповнення</t>
  </si>
  <si>
    <t>Транспортні</t>
  </si>
  <si>
    <t xml:space="preserve">Робота в день мероприятия Дод. 2 дні на збір персонала та звіт </t>
  </si>
  <si>
    <t>10 івентів, 1 суботник, 1 флешмоб</t>
  </si>
  <si>
    <t>Виробництво, призи, подарунки</t>
  </si>
  <si>
    <t>Призи волонтерам і активістам</t>
  </si>
  <si>
    <t>http://hafeleshop.com.ua/shop/product/smittezbirnik-f-3x10-l</t>
  </si>
  <si>
    <t>Головний при контейнер з 3-х секцій для кухні</t>
  </si>
  <si>
    <t>50</t>
  </si>
  <si>
    <t>Разом</t>
  </si>
  <si>
    <t>Пакети для сміття</t>
  </si>
  <si>
    <t>Захисні рукавички</t>
  </si>
  <si>
    <t>100</t>
  </si>
  <si>
    <t>40</t>
  </si>
  <si>
    <t>Різного кольору і калібру</t>
  </si>
  <si>
    <t>Невеличкі подарунки або послуги дітям активістів та волонтерам</t>
  </si>
  <si>
    <t>Компенсація часових затрат персоналу</t>
  </si>
  <si>
    <t>Авто Супервайзера, організатоар - контроль, закриття</t>
  </si>
  <si>
    <t>Розробка дизайну Брошури  ( 8 лист., 16 стор А5 вкл.головну )</t>
  </si>
  <si>
    <t>ПДВ</t>
  </si>
  <si>
    <t xml:space="preserve">Жилетки </t>
  </si>
  <si>
    <t>Розробка дизайна і пошив для волонтерів і промоутерів</t>
  </si>
  <si>
    <t>Звичайні рукавички</t>
  </si>
  <si>
    <t>від шприців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</si>
</sst>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theme="10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50">
    <xf numFmtId="0" fontId="0" fillId="0" borderId="0" xfId="0"/>
    <xf numFmtId="0" fontId="5" fillId="0" borderId="0" xfId="0" applyFont="1"/>
    <xf numFmtId="0" fontId="3" fillId="0" borderId="0" xfId="1" applyFont="1"/>
    <xf numFmtId="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4" fontId="3" fillId="4" borderId="1" xfId="1" applyNumberFormat="1" applyFont="1" applyFill="1" applyBorder="1" applyAlignment="1">
      <alignment horizontal="right"/>
    </xf>
    <xf numFmtId="4" fontId="4" fillId="4" borderId="1" xfId="1" applyNumberFormat="1" applyFont="1" applyFill="1" applyBorder="1" applyAlignment="1">
      <alignment horizontal="right"/>
    </xf>
    <xf numFmtId="4" fontId="4" fillId="6" borderId="1" xfId="1" applyNumberFormat="1" applyFont="1" applyFill="1" applyBorder="1" applyAlignment="1">
      <alignment horizontal="right"/>
    </xf>
    <xf numFmtId="0" fontId="3" fillId="0" borderId="0" xfId="1" applyFont="1" applyBorder="1"/>
    <xf numFmtId="0" fontId="4" fillId="2" borderId="0" xfId="1" applyFont="1" applyFill="1" applyBorder="1" applyAlignment="1" applyProtection="1">
      <alignment horizontal="right" wrapText="1"/>
    </xf>
    <xf numFmtId="0" fontId="3" fillId="2" borderId="0" xfId="1" applyFont="1" applyFill="1" applyBorder="1" applyAlignment="1" applyProtection="1">
      <alignment wrapText="1"/>
    </xf>
    <xf numFmtId="0" fontId="3" fillId="2" borderId="0" xfId="1" applyFont="1" applyFill="1" applyBorder="1" applyAlignment="1" applyProtection="1"/>
    <xf numFmtId="0" fontId="5" fillId="0" borderId="0" xfId="0" applyFont="1" applyBorder="1"/>
    <xf numFmtId="4" fontId="4" fillId="5" borderId="3" xfId="1" applyNumberFormat="1" applyFont="1" applyFill="1" applyBorder="1" applyAlignment="1">
      <alignment horizontal="right"/>
    </xf>
    <xf numFmtId="3" fontId="4" fillId="6" borderId="1" xfId="1" applyNumberFormat="1" applyFont="1" applyFill="1" applyBorder="1" applyAlignment="1">
      <alignment horizontal="right" vertical="center" wrapText="1"/>
    </xf>
    <xf numFmtId="3" fontId="6" fillId="4" borderId="1" xfId="1" applyNumberFormat="1" applyFont="1" applyFill="1" applyBorder="1" applyAlignment="1">
      <alignment horizontal="right" vertical="center" wrapText="1"/>
    </xf>
    <xf numFmtId="3" fontId="7" fillId="4" borderId="1" xfId="1" applyNumberFormat="1" applyFont="1" applyFill="1" applyBorder="1" applyAlignment="1">
      <alignment horizontal="right" vertical="center" wrapText="1"/>
    </xf>
    <xf numFmtId="0" fontId="4" fillId="5" borderId="5" xfId="1" applyFont="1" applyFill="1" applyBorder="1" applyAlignment="1">
      <alignment horizontal="right" wrapText="1"/>
    </xf>
    <xf numFmtId="0" fontId="4" fillId="5" borderId="4" xfId="1" applyFont="1" applyFill="1" applyBorder="1" applyAlignment="1">
      <alignment horizontal="right" wrapText="1"/>
    </xf>
    <xf numFmtId="0" fontId="4" fillId="5" borderId="6" xfId="1" applyFont="1" applyFill="1" applyBorder="1" applyAlignment="1">
      <alignment horizontal="right" wrapText="1"/>
    </xf>
    <xf numFmtId="0" fontId="8" fillId="5" borderId="1" xfId="0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4" fontId="9" fillId="5" borderId="1" xfId="1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3" fontId="10" fillId="0" borderId="1" xfId="1" applyNumberFormat="1" applyFont="1" applyFill="1" applyBorder="1" applyAlignment="1">
      <alignment horizontal="left" vertical="center" wrapText="1"/>
    </xf>
    <xf numFmtId="4" fontId="10" fillId="0" borderId="1" xfId="1" applyNumberFormat="1" applyFont="1" applyFill="1" applyBorder="1" applyAlignment="1">
      <alignment horizontal="right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3" fontId="9" fillId="4" borderId="5" xfId="1" applyNumberFormat="1" applyFont="1" applyFill="1" applyBorder="1" applyAlignment="1">
      <alignment horizontal="right" vertical="center" wrapText="1"/>
    </xf>
    <xf numFmtId="3" fontId="9" fillId="4" borderId="4" xfId="1" applyNumberFormat="1" applyFont="1" applyFill="1" applyBorder="1" applyAlignment="1">
      <alignment horizontal="right" vertical="center" wrapText="1"/>
    </xf>
    <xf numFmtId="3" fontId="9" fillId="4" borderId="6" xfId="1" applyNumberFormat="1" applyFont="1" applyFill="1" applyBorder="1" applyAlignment="1">
      <alignment horizontal="right" vertical="center" wrapText="1"/>
    </xf>
    <xf numFmtId="4" fontId="9" fillId="4" borderId="1" xfId="1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left" vertical="top" wrapText="1"/>
    </xf>
    <xf numFmtId="0" fontId="8" fillId="0" borderId="7" xfId="0" applyFont="1" applyBorder="1" applyAlignment="1">
      <alignment horizontal="center" vertical="center" wrapText="1"/>
    </xf>
    <xf numFmtId="3" fontId="10" fillId="0" borderId="3" xfId="1" applyNumberFormat="1" applyFont="1" applyFill="1" applyBorder="1" applyAlignment="1">
      <alignment horizontal="left" vertical="top" wrapText="1"/>
    </xf>
    <xf numFmtId="4" fontId="10" fillId="0" borderId="3" xfId="1" applyNumberFormat="1" applyFont="1" applyFill="1" applyBorder="1" applyAlignment="1">
      <alignment horizontal="right" vertical="center" wrapText="1"/>
    </xf>
    <xf numFmtId="49" fontId="10" fillId="0" borderId="3" xfId="1" applyNumberFormat="1" applyFont="1" applyFill="1" applyBorder="1" applyAlignment="1">
      <alignment horizontal="center" vertical="center" wrapText="1"/>
    </xf>
    <xf numFmtId="4" fontId="10" fillId="3" borderId="3" xfId="1" applyNumberFormat="1" applyFont="1" applyFill="1" applyBorder="1" applyAlignment="1">
      <alignment horizontal="right" vertical="center"/>
    </xf>
    <xf numFmtId="49" fontId="10" fillId="0" borderId="6" xfId="1" applyNumberFormat="1" applyFont="1" applyFill="1" applyBorder="1" applyAlignment="1">
      <alignment horizontal="center" vertical="center" wrapText="1"/>
    </xf>
    <xf numFmtId="3" fontId="11" fillId="0" borderId="1" xfId="4" applyNumberFormat="1" applyFill="1" applyBorder="1" applyAlignment="1">
      <alignment horizontal="left" vertical="center" wrapText="1"/>
    </xf>
    <xf numFmtId="3" fontId="6" fillId="4" borderId="5" xfId="1" applyNumberFormat="1" applyFont="1" applyFill="1" applyBorder="1" applyAlignment="1">
      <alignment horizontal="right" vertical="center" wrapText="1"/>
    </xf>
    <xf numFmtId="3" fontId="6" fillId="4" borderId="4" xfId="1" applyNumberFormat="1" applyFont="1" applyFill="1" applyBorder="1" applyAlignment="1">
      <alignment horizontal="right" vertical="center" wrapText="1"/>
    </xf>
    <xf numFmtId="3" fontId="6" fillId="4" borderId="6" xfId="1" applyNumberFormat="1" applyFont="1" applyFill="1" applyBorder="1" applyAlignment="1">
      <alignment horizontal="right" vertical="center" wrapText="1"/>
    </xf>
  </cellXfs>
  <cellStyles count="5">
    <cellStyle name="Гиперссылка" xfId="4" builtinId="8"/>
    <cellStyle name="Гиперссылка 2" xfId="3"/>
    <cellStyle name="Обычный" xfId="0" builtinId="0"/>
    <cellStyle name="Обычный 2" xfId="1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30</xdr:row>
      <xdr:rowOff>0</xdr:rowOff>
    </xdr:from>
    <xdr:to>
      <xdr:col>9</xdr:col>
      <xdr:colOff>304800</xdr:colOff>
      <xdr:row>32</xdr:row>
      <xdr:rowOff>158976</xdr:rowOff>
    </xdr:to>
    <xdr:sp macro="" textlink="">
      <xdr:nvSpPr>
        <xdr:cNvPr id="3" name="AutoShape 3" descr="https://scontent.fhen1-1.fna.fbcdn.net/v/t34.0-12/17495928_1438782619526617_558681217_n.png?oh=e4cc982de8b73c0635a75547577f8736&amp;oe=58D85346"/>
        <xdr:cNvSpPr>
          <a:spLocks noChangeAspect="1" noChangeArrowheads="1"/>
        </xdr:cNvSpPr>
      </xdr:nvSpPr>
      <xdr:spPr bwMode="auto">
        <a:xfrm>
          <a:off x="9105900" y="8124825"/>
          <a:ext cx="304800" cy="3590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afeleshop.com.ua/shop/product/smittezbirnik-f-3x10-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showGridLines="0" tabSelected="1" showWhiteSpace="0" topLeftCell="A13" zoomScale="70" zoomScaleNormal="70" workbookViewId="0">
      <selection activeCell="E23" sqref="E23"/>
    </sheetView>
  </sheetViews>
  <sheetFormatPr defaultRowHeight="15.75" x14ac:dyDescent="0.25"/>
  <cols>
    <col min="1" max="1" width="9.140625" style="1"/>
    <col min="2" max="2" width="21.140625" style="1" customWidth="1"/>
    <col min="3" max="3" width="34.5703125" style="5" customWidth="1"/>
    <col min="4" max="4" width="48.85546875" style="5" customWidth="1"/>
    <col min="5" max="5" width="17.7109375" style="4" customWidth="1"/>
    <col min="6" max="6" width="10.140625" style="1" customWidth="1"/>
    <col min="7" max="8" width="9.85546875" style="1" customWidth="1"/>
    <col min="9" max="9" width="13.5703125" style="3" customWidth="1"/>
    <col min="10" max="16384" width="9.140625" style="1"/>
  </cols>
  <sheetData>
    <row r="1" spans="2:9" ht="21" customHeight="1" x14ac:dyDescent="0.25">
      <c r="F1" s="2"/>
      <c r="G1" s="2"/>
      <c r="H1" s="2"/>
    </row>
    <row r="2" spans="2:9" ht="18" customHeight="1" x14ac:dyDescent="0.25">
      <c r="C2" s="11"/>
      <c r="D2" s="12"/>
      <c r="E2" s="12"/>
      <c r="F2" s="10"/>
      <c r="G2" s="2"/>
      <c r="H2" s="2"/>
    </row>
    <row r="3" spans="2:9" ht="17.25" customHeight="1" x14ac:dyDescent="0.25">
      <c r="C3" s="11" t="s">
        <v>7</v>
      </c>
      <c r="D3" s="13" t="s">
        <v>11</v>
      </c>
      <c r="E3" s="13"/>
      <c r="F3" s="10"/>
      <c r="G3" s="2"/>
      <c r="H3" s="2"/>
    </row>
    <row r="4" spans="2:9" ht="16.5" customHeight="1" x14ac:dyDescent="0.25">
      <c r="C4" s="11" t="s">
        <v>12</v>
      </c>
      <c r="D4" s="13" t="s">
        <v>13</v>
      </c>
      <c r="E4" s="13"/>
      <c r="F4" s="14"/>
      <c r="G4" s="2"/>
      <c r="H4" s="2"/>
    </row>
    <row r="5" spans="2:9" x14ac:dyDescent="0.25">
      <c r="C5" s="11" t="s">
        <v>14</v>
      </c>
      <c r="D5" s="13" t="s">
        <v>15</v>
      </c>
      <c r="E5" s="13"/>
      <c r="F5" s="14"/>
    </row>
    <row r="6" spans="2:9" ht="16.5" customHeight="1" x14ac:dyDescent="0.25"/>
    <row r="7" spans="2:9" s="6" customFormat="1" ht="45" customHeight="1" x14ac:dyDescent="0.25">
      <c r="B7" s="22" t="s">
        <v>6</v>
      </c>
      <c r="C7" s="23" t="s">
        <v>0</v>
      </c>
      <c r="D7" s="23" t="s">
        <v>8</v>
      </c>
      <c r="E7" s="23" t="s">
        <v>26</v>
      </c>
      <c r="F7" s="23" t="s">
        <v>20</v>
      </c>
      <c r="G7" s="23" t="s">
        <v>21</v>
      </c>
      <c r="H7" s="23" t="s">
        <v>22</v>
      </c>
      <c r="I7" s="24" t="s">
        <v>23</v>
      </c>
    </row>
    <row r="8" spans="2:9" ht="18.75" x14ac:dyDescent="0.25">
      <c r="B8" s="25" t="s">
        <v>5</v>
      </c>
      <c r="C8" s="26" t="s">
        <v>16</v>
      </c>
      <c r="D8" s="26" t="s">
        <v>48</v>
      </c>
      <c r="E8" s="27">
        <v>55</v>
      </c>
      <c r="F8" s="28">
        <v>20</v>
      </c>
      <c r="G8" s="28">
        <v>5</v>
      </c>
      <c r="H8" s="28">
        <v>20</v>
      </c>
      <c r="I8" s="29">
        <f>E8*H8*G8*F8</f>
        <v>110000</v>
      </c>
    </row>
    <row r="9" spans="2:9" ht="37.5" x14ac:dyDescent="0.25">
      <c r="B9" s="30"/>
      <c r="C9" s="26" t="s">
        <v>2</v>
      </c>
      <c r="D9" s="26" t="s">
        <v>47</v>
      </c>
      <c r="E9" s="27">
        <v>250</v>
      </c>
      <c r="F9" s="28">
        <f>F8+2</f>
        <v>22</v>
      </c>
      <c r="G9" s="28">
        <v>6</v>
      </c>
      <c r="H9" s="28">
        <v>2</v>
      </c>
      <c r="I9" s="29">
        <f>E9*H9*F9</f>
        <v>11000</v>
      </c>
    </row>
    <row r="10" spans="2:9" ht="18.75" x14ac:dyDescent="0.25">
      <c r="B10" s="30"/>
      <c r="C10" s="26" t="s">
        <v>17</v>
      </c>
      <c r="D10" s="26" t="s">
        <v>61</v>
      </c>
      <c r="E10" s="27">
        <v>55</v>
      </c>
      <c r="F10" s="28">
        <v>3</v>
      </c>
      <c r="G10" s="28" t="s">
        <v>1</v>
      </c>
      <c r="H10" s="28">
        <v>20</v>
      </c>
      <c r="I10" s="29">
        <f>E10*H10*G10*F10</f>
        <v>3300</v>
      </c>
    </row>
    <row r="11" spans="2:9" ht="37.5" x14ac:dyDescent="0.25">
      <c r="B11" s="30"/>
      <c r="C11" s="26" t="s">
        <v>18</v>
      </c>
      <c r="D11" s="26" t="s">
        <v>19</v>
      </c>
      <c r="E11" s="27">
        <v>500</v>
      </c>
      <c r="F11" s="28">
        <v>3</v>
      </c>
      <c r="G11" s="28" t="s">
        <v>1</v>
      </c>
      <c r="H11" s="28">
        <v>1</v>
      </c>
      <c r="I11" s="29">
        <f>E11*G11*F11</f>
        <v>1500</v>
      </c>
    </row>
    <row r="12" spans="2:9" ht="40.5" customHeight="1" x14ac:dyDescent="0.25">
      <c r="B12" s="30"/>
      <c r="C12" s="26" t="s">
        <v>46</v>
      </c>
      <c r="D12" s="26" t="s">
        <v>62</v>
      </c>
      <c r="E12" s="27">
        <v>400</v>
      </c>
      <c r="F12" s="28">
        <v>14</v>
      </c>
      <c r="G12" s="28">
        <v>6</v>
      </c>
      <c r="H12" s="28">
        <v>1</v>
      </c>
      <c r="I12" s="29">
        <f>E12*F12</f>
        <v>5600</v>
      </c>
    </row>
    <row r="13" spans="2:9" ht="56.25" x14ac:dyDescent="0.25">
      <c r="B13" s="30"/>
      <c r="C13" s="26" t="s">
        <v>9</v>
      </c>
      <c r="D13" s="26" t="s">
        <v>45</v>
      </c>
      <c r="E13" s="27">
        <v>14000</v>
      </c>
      <c r="F13" s="28">
        <v>2</v>
      </c>
      <c r="G13" s="28">
        <v>1</v>
      </c>
      <c r="H13" s="28">
        <v>30</v>
      </c>
      <c r="I13" s="29">
        <v>14000</v>
      </c>
    </row>
    <row r="14" spans="2:9" ht="18.75" x14ac:dyDescent="0.25">
      <c r="B14" s="31"/>
      <c r="C14" s="32" t="s">
        <v>37</v>
      </c>
      <c r="D14" s="33"/>
      <c r="E14" s="33"/>
      <c r="F14" s="33"/>
      <c r="G14" s="33"/>
      <c r="H14" s="34"/>
      <c r="I14" s="35">
        <f>SUM(I8:I13)</f>
        <v>145400</v>
      </c>
    </row>
    <row r="15" spans="2:9" ht="37.5" x14ac:dyDescent="0.25">
      <c r="B15" s="36" t="s">
        <v>49</v>
      </c>
      <c r="C15" s="26" t="s">
        <v>65</v>
      </c>
      <c r="D15" s="26" t="s">
        <v>66</v>
      </c>
      <c r="E15" s="27">
        <v>350</v>
      </c>
      <c r="F15" s="28">
        <v>1</v>
      </c>
      <c r="G15" s="37" t="s">
        <v>1</v>
      </c>
      <c r="H15" s="37" t="s">
        <v>58</v>
      </c>
      <c r="I15" s="29">
        <f>E15*H15*G15*F15</f>
        <v>14000</v>
      </c>
    </row>
    <row r="16" spans="2:9" ht="18.75" x14ac:dyDescent="0.25">
      <c r="B16" s="40"/>
      <c r="C16" s="26" t="s">
        <v>55</v>
      </c>
      <c r="D16" s="26" t="s">
        <v>59</v>
      </c>
      <c r="E16" s="27">
        <v>1</v>
      </c>
      <c r="F16" s="28">
        <v>9</v>
      </c>
      <c r="G16" s="37" t="s">
        <v>1</v>
      </c>
      <c r="H16" s="37" t="s">
        <v>57</v>
      </c>
      <c r="I16" s="29">
        <f>H16*G16*F16*E16</f>
        <v>900</v>
      </c>
    </row>
    <row r="17" spans="2:9" ht="18.75" x14ac:dyDescent="0.25">
      <c r="B17" s="40"/>
      <c r="C17" s="26" t="s">
        <v>56</v>
      </c>
      <c r="D17" s="26" t="s">
        <v>68</v>
      </c>
      <c r="E17" s="27">
        <v>30</v>
      </c>
      <c r="F17" s="28">
        <v>9</v>
      </c>
      <c r="G17" s="37" t="s">
        <v>1</v>
      </c>
      <c r="H17" s="37" t="s">
        <v>36</v>
      </c>
      <c r="I17" s="29">
        <f>H17*G17*F17*E17</f>
        <v>2700</v>
      </c>
    </row>
    <row r="18" spans="2:9" ht="18.75" x14ac:dyDescent="0.25">
      <c r="B18" s="40"/>
      <c r="C18" s="26" t="s">
        <v>67</v>
      </c>
      <c r="D18" s="26"/>
      <c r="E18" s="27">
        <v>10</v>
      </c>
      <c r="F18" s="28">
        <v>9</v>
      </c>
      <c r="G18" s="37" t="s">
        <v>31</v>
      </c>
      <c r="H18" s="37" t="s">
        <v>53</v>
      </c>
      <c r="I18" s="29">
        <f>H18*G18*F18*E18</f>
        <v>9000</v>
      </c>
    </row>
    <row r="19" spans="2:9" ht="37.5" x14ac:dyDescent="0.25">
      <c r="B19" s="40"/>
      <c r="C19" s="26" t="s">
        <v>50</v>
      </c>
      <c r="D19" s="26" t="s">
        <v>60</v>
      </c>
      <c r="E19" s="27">
        <v>45</v>
      </c>
      <c r="F19" s="28">
        <v>2</v>
      </c>
      <c r="G19" s="37" t="s">
        <v>1</v>
      </c>
      <c r="H19" s="37" t="s">
        <v>53</v>
      </c>
      <c r="I19" s="29">
        <f>H19*G19*F19*E19</f>
        <v>4500</v>
      </c>
    </row>
    <row r="20" spans="2:9" ht="37.5" x14ac:dyDescent="0.25">
      <c r="B20" s="40"/>
      <c r="C20" s="26" t="s">
        <v>52</v>
      </c>
      <c r="D20" s="46" t="s">
        <v>51</v>
      </c>
      <c r="E20" s="27">
        <v>7139.15</v>
      </c>
      <c r="F20" s="28">
        <v>1</v>
      </c>
      <c r="G20" s="37" t="s">
        <v>1</v>
      </c>
      <c r="H20" s="37" t="s">
        <v>1</v>
      </c>
      <c r="I20" s="29">
        <f>E20</f>
        <v>7139.15</v>
      </c>
    </row>
    <row r="21" spans="2:9" ht="18.75" x14ac:dyDescent="0.25">
      <c r="B21" s="38"/>
      <c r="C21" s="32" t="s">
        <v>38</v>
      </c>
      <c r="D21" s="33"/>
      <c r="E21" s="33"/>
      <c r="F21" s="33"/>
      <c r="G21" s="33"/>
      <c r="H21" s="34"/>
      <c r="I21" s="35">
        <f>SUM(I15:I20)</f>
        <v>38239.15</v>
      </c>
    </row>
    <row r="22" spans="2:9" ht="18.75" x14ac:dyDescent="0.25">
      <c r="B22" s="36" t="s">
        <v>24</v>
      </c>
      <c r="C22" s="26" t="s">
        <v>41</v>
      </c>
      <c r="D22" s="26">
        <v>100000</v>
      </c>
      <c r="E22" s="27">
        <v>105101</v>
      </c>
      <c r="F22" s="28">
        <v>1</v>
      </c>
      <c r="G22" s="37"/>
      <c r="H22" s="37"/>
      <c r="I22" s="29">
        <f>E22*F22</f>
        <v>105101</v>
      </c>
    </row>
    <row r="23" spans="2:9" ht="18.75" x14ac:dyDescent="0.25">
      <c r="B23" s="40"/>
      <c r="C23" s="26" t="s">
        <v>42</v>
      </c>
      <c r="D23" s="26" t="s">
        <v>44</v>
      </c>
      <c r="E23" s="27">
        <v>515</v>
      </c>
      <c r="F23" s="28">
        <v>10</v>
      </c>
      <c r="G23" s="37" t="s">
        <v>32</v>
      </c>
      <c r="H23" s="45"/>
      <c r="I23" s="29">
        <f>E23*F23*G23</f>
        <v>15450</v>
      </c>
    </row>
    <row r="24" spans="2:9" ht="18.75" x14ac:dyDescent="0.25">
      <c r="B24" s="40"/>
      <c r="C24" s="26" t="s">
        <v>43</v>
      </c>
      <c r="D24" s="26">
        <v>1000</v>
      </c>
      <c r="E24" s="27">
        <v>330</v>
      </c>
      <c r="F24" s="28">
        <v>10</v>
      </c>
      <c r="G24" s="37" t="s">
        <v>32</v>
      </c>
      <c r="H24" s="45"/>
      <c r="I24" s="29">
        <f>E24*F24*G24</f>
        <v>9900</v>
      </c>
    </row>
    <row r="25" spans="2:9" ht="18.75" x14ac:dyDescent="0.25">
      <c r="B25" s="38"/>
      <c r="C25" s="32" t="s">
        <v>39</v>
      </c>
      <c r="D25" s="33"/>
      <c r="E25" s="33"/>
      <c r="F25" s="33"/>
      <c r="G25" s="33"/>
      <c r="H25" s="34"/>
      <c r="I25" s="35">
        <f>SUM(I22:I24)</f>
        <v>130451</v>
      </c>
    </row>
    <row r="26" spans="2:9" ht="18.75" x14ac:dyDescent="0.25">
      <c r="B26" s="36" t="s">
        <v>25</v>
      </c>
      <c r="C26" s="39" t="s">
        <v>27</v>
      </c>
      <c r="D26" s="39" t="s">
        <v>28</v>
      </c>
      <c r="E26" s="42">
        <v>300</v>
      </c>
      <c r="F26" s="37" t="s">
        <v>1</v>
      </c>
      <c r="G26" s="37" t="s">
        <v>10</v>
      </c>
      <c r="H26" s="37" t="s">
        <v>1</v>
      </c>
      <c r="I26" s="44">
        <f>E26*G26*F26</f>
        <v>2400</v>
      </c>
    </row>
    <row r="27" spans="2:9" ht="18.75" x14ac:dyDescent="0.25">
      <c r="B27" s="40"/>
      <c r="C27" s="41" t="s">
        <v>29</v>
      </c>
      <c r="D27" s="41" t="s">
        <v>30</v>
      </c>
      <c r="E27" s="42">
        <v>300</v>
      </c>
      <c r="F27" s="43" t="s">
        <v>10</v>
      </c>
      <c r="G27" s="43" t="s">
        <v>31</v>
      </c>
      <c r="H27" s="43" t="s">
        <v>31</v>
      </c>
      <c r="I27" s="44">
        <f>E27*F27*G27*H27</f>
        <v>9600</v>
      </c>
    </row>
    <row r="28" spans="2:9" ht="37.5" x14ac:dyDescent="0.25">
      <c r="B28" s="40"/>
      <c r="C28" s="41" t="s">
        <v>33</v>
      </c>
      <c r="D28" s="41" t="s">
        <v>34</v>
      </c>
      <c r="E28" s="42">
        <v>300</v>
      </c>
      <c r="F28" s="43" t="s">
        <v>35</v>
      </c>
      <c r="G28" s="43" t="s">
        <v>31</v>
      </c>
      <c r="H28" s="43" t="s">
        <v>1</v>
      </c>
      <c r="I28" s="44">
        <f t="shared" ref="I28:I29" si="0">E28*F28*G28*H28</f>
        <v>2400</v>
      </c>
    </row>
    <row r="29" spans="2:9" ht="56.25" x14ac:dyDescent="0.25">
      <c r="B29" s="40"/>
      <c r="C29" s="41" t="s">
        <v>63</v>
      </c>
      <c r="D29" s="41" t="s">
        <v>34</v>
      </c>
      <c r="E29" s="42">
        <v>300</v>
      </c>
      <c r="F29" s="43" t="s">
        <v>35</v>
      </c>
      <c r="G29" s="43" t="s">
        <v>31</v>
      </c>
      <c r="H29" s="43" t="s">
        <v>31</v>
      </c>
      <c r="I29" s="44">
        <f t="shared" si="0"/>
        <v>4800</v>
      </c>
    </row>
    <row r="30" spans="2:9" ht="18" customHeight="1" x14ac:dyDescent="0.25">
      <c r="B30" s="38"/>
      <c r="C30" s="32" t="s">
        <v>40</v>
      </c>
      <c r="D30" s="33"/>
      <c r="E30" s="33"/>
      <c r="F30" s="33"/>
      <c r="G30" s="33"/>
      <c r="H30" s="34"/>
      <c r="I30" s="35">
        <f>SUM(I26:I29)</f>
        <v>19200</v>
      </c>
    </row>
    <row r="31" spans="2:9" x14ac:dyDescent="0.25">
      <c r="C31" s="19" t="s">
        <v>54</v>
      </c>
      <c r="D31" s="20"/>
      <c r="E31" s="20"/>
      <c r="F31" s="20"/>
      <c r="G31" s="20"/>
      <c r="H31" s="21"/>
      <c r="I31" s="15">
        <f>SUM(I14,I21,I30,I25)</f>
        <v>333290.15000000002</v>
      </c>
    </row>
    <row r="32" spans="2:9" ht="17.25" hidden="1" customHeight="1" x14ac:dyDescent="0.25">
      <c r="C32" s="47"/>
      <c r="D32" s="48"/>
      <c r="E32" s="48"/>
      <c r="F32" s="48"/>
      <c r="G32" s="48"/>
      <c r="H32" s="49"/>
      <c r="I32" s="7"/>
    </row>
    <row r="33" spans="3:9" x14ac:dyDescent="0.25">
      <c r="C33" s="18" t="s">
        <v>4</v>
      </c>
      <c r="D33" s="18"/>
      <c r="E33" s="18"/>
      <c r="F33" s="18"/>
      <c r="G33" s="18"/>
      <c r="H33" s="18"/>
      <c r="I33" s="8">
        <f>I31+I32</f>
        <v>333290.15000000002</v>
      </c>
    </row>
    <row r="34" spans="3:9" x14ac:dyDescent="0.25">
      <c r="C34" s="17" t="s">
        <v>64</v>
      </c>
      <c r="D34" s="17"/>
      <c r="E34" s="17"/>
      <c r="F34" s="17"/>
      <c r="G34" s="17"/>
      <c r="H34" s="17"/>
      <c r="I34" s="7">
        <f>I33/100*20</f>
        <v>66658.030000000013</v>
      </c>
    </row>
    <row r="35" spans="3:9" x14ac:dyDescent="0.25">
      <c r="C35" s="16" t="s">
        <v>3</v>
      </c>
      <c r="D35" s="16"/>
      <c r="E35" s="16"/>
      <c r="F35" s="16"/>
      <c r="G35" s="16"/>
      <c r="H35" s="16"/>
      <c r="I35" s="9">
        <f>I33+I34</f>
        <v>399948.18000000005</v>
      </c>
    </row>
  </sheetData>
  <mergeCells count="13">
    <mergeCell ref="B8:B14"/>
    <mergeCell ref="B15:B21"/>
    <mergeCell ref="B26:B30"/>
    <mergeCell ref="C35:H35"/>
    <mergeCell ref="C34:H34"/>
    <mergeCell ref="C33:H33"/>
    <mergeCell ref="C32:H32"/>
    <mergeCell ref="C14:H14"/>
    <mergeCell ref="C21:H21"/>
    <mergeCell ref="C30:H30"/>
    <mergeCell ref="C31:H31"/>
    <mergeCell ref="B22:B25"/>
    <mergeCell ref="C25:H25"/>
  </mergeCells>
  <hyperlinks>
    <hyperlink ref="D20" r:id="rId1"/>
  </hyperlinks>
  <pageMargins left="0.7" right="0.7" top="0.75" bottom="0.75" header="0.3" footer="0.3"/>
  <pageSetup paperSize="9" scale="5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Budget template</vt:lpstr>
      <vt:lpstr>'Budget template'!Область_печати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user6</cp:lastModifiedBy>
  <dcterms:created xsi:type="dcterms:W3CDTF">2016-02-04T12:59:39Z</dcterms:created>
  <dcterms:modified xsi:type="dcterms:W3CDTF">2017-09-10T18:45:21Z</dcterms:modified>
</cp:coreProperties>
</file>